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urt\Desktop\"/>
    </mc:Choice>
  </mc:AlternateContent>
  <xr:revisionPtr revIDLastSave="0" documentId="8_{C84750E3-1948-4331-BA5D-5CD4F2828AA2}" xr6:coauthVersionLast="47" xr6:coauthVersionMax="47" xr10:uidLastSave="{00000000-0000-0000-0000-000000000000}"/>
  <bookViews>
    <workbookView xWindow="-120" yWindow="-120" windowWidth="29040" windowHeight="15840" tabRatio="998" xr2:uid="{00000000-000D-0000-FFFF-FFFF00000000}"/>
  </bookViews>
  <sheets>
    <sheet name="FY23 Budget" sheetId="98" r:id="rId1"/>
    <sheet name="FY22 Budget" sheetId="97" r:id="rId2"/>
    <sheet name="CoA - DO NOT ERASE" sheetId="51" r:id="rId3"/>
  </sheets>
  <externalReferences>
    <externalReference r:id="rId4"/>
  </externalReferences>
  <definedNames>
    <definedName name="Account_Code">'CoA - DO NOT ERASE'!$H$2:$H$26</definedName>
    <definedName name="df">'[1]DO NOT ERASE'!$E$2:$E$24</definedName>
    <definedName name="Payment_Type">'CoA - DO NOT ERASE'!$D$2:$D$18</definedName>
  </definedNames>
  <calcPr calcId="191029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8" i="98" l="1"/>
  <c r="D86" i="98"/>
  <c r="D100" i="98" s="1"/>
  <c r="D70" i="98"/>
  <c r="D57" i="98"/>
  <c r="D48" i="98"/>
  <c r="D39" i="98"/>
  <c r="E24" i="98"/>
  <c r="D24" i="98"/>
  <c r="D15" i="98"/>
  <c r="E19" i="98" s="1"/>
  <c r="D90" i="97"/>
  <c r="D39" i="97"/>
  <c r="D102" i="97"/>
  <c r="D70" i="97"/>
  <c r="D57" i="97"/>
  <c r="D48" i="97"/>
  <c r="D15" i="97"/>
  <c r="E24" i="97"/>
  <c r="E20" i="97"/>
  <c r="E22" i="97"/>
  <c r="E19" i="97"/>
  <c r="E23" i="97"/>
  <c r="E18" i="97"/>
  <c r="D24" i="97"/>
  <c r="E21" i="97"/>
  <c r="E20" i="98" l="1"/>
  <c r="E21" i="98"/>
  <c r="E22" i="98"/>
  <c r="E23" i="98"/>
  <c r="E18" i="9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Court Putnam</author>
  </authors>
  <commentList>
    <comment ref="D45" authorId="0" shapeId="0" xr:uid="{3FE9BFC1-25D5-402C-99BF-70183046A343}">
      <text>
        <r>
          <rPr>
            <b/>
            <sz val="9"/>
            <color indexed="81"/>
            <rFont val="Tahoma"/>
            <charset val="1"/>
          </rPr>
          <t>Court Putnam:</t>
        </r>
        <r>
          <rPr>
            <sz val="9"/>
            <color indexed="81"/>
            <rFont val="Tahoma"/>
            <charset val="1"/>
          </rPr>
          <t xml:space="preserve">
Combined with Speaker Meeting Supplies</t>
        </r>
      </text>
    </comment>
    <comment ref="D83" authorId="0" shapeId="0" xr:uid="{B0FE4168-60A3-4649-8672-ACB44E845C7B}">
      <text>
        <r>
          <rPr>
            <b/>
            <sz val="9"/>
            <color indexed="81"/>
            <rFont val="Tahoma"/>
            <charset val="1"/>
          </rPr>
          <t>Court Putnam:</t>
        </r>
        <r>
          <rPr>
            <sz val="9"/>
            <color indexed="81"/>
            <rFont val="Tahoma"/>
            <charset val="1"/>
          </rPr>
          <t xml:space="preserve">
Combined Marketing with Student Outreach and Elections Promotions</t>
        </r>
      </text>
    </comment>
    <comment ref="D96" authorId="0" shapeId="0" xr:uid="{EBF6CF01-D023-46CF-A83E-598096B19977}">
      <text>
        <r>
          <rPr>
            <b/>
            <sz val="9"/>
            <color indexed="81"/>
            <rFont val="Tahoma"/>
            <charset val="1"/>
          </rPr>
          <t>Court Putnam:</t>
        </r>
        <r>
          <rPr>
            <sz val="9"/>
            <color indexed="81"/>
            <rFont val="Tahoma"/>
            <charset val="1"/>
          </rPr>
          <t xml:space="preserve">
Increased by 5000 because Brad said they had to cobble together funding but could change this one</t>
        </r>
      </text>
    </comment>
  </commentList>
</comments>
</file>

<file path=xl/sharedStrings.xml><?xml version="1.0" encoding="utf-8"?>
<sst xmlns="http://schemas.openxmlformats.org/spreadsheetml/2006/main" count="232" uniqueCount="123">
  <si>
    <t>Budget Overview</t>
  </si>
  <si>
    <t>Revenues</t>
  </si>
  <si>
    <t>Student Body Fee</t>
    <phoneticPr fontId="1" type="noConversion"/>
  </si>
  <si>
    <t>Total Revenue</t>
  </si>
  <si>
    <t>Operating Expenses</t>
  </si>
  <si>
    <t>President</t>
  </si>
  <si>
    <t>Vice President</t>
  </si>
  <si>
    <t>Legislative Branch</t>
  </si>
  <si>
    <t>Frog Aides</t>
  </si>
  <si>
    <t>Programming</t>
  </si>
  <si>
    <t>Total Operating Expenses</t>
  </si>
  <si>
    <t>Line Item Breakdown</t>
  </si>
  <si>
    <t>President</t>
    <phoneticPr fontId="1" type="noConversion"/>
  </si>
  <si>
    <t>Officer Compensation</t>
  </si>
  <si>
    <t>Elected Officer Compensation</t>
  </si>
  <si>
    <t>Cabinet Strategic Initiatives</t>
  </si>
  <si>
    <t>Student Body Event</t>
  </si>
  <si>
    <t>Student Memorial</t>
  </si>
  <si>
    <t>Conferences</t>
    <phoneticPr fontId="1" type="noConversion"/>
  </si>
  <si>
    <t>DC Lobbying</t>
  </si>
  <si>
    <t>Big 12 SGA Conference</t>
  </si>
  <si>
    <t>Total Expenses</t>
    <phoneticPr fontId="1" type="noConversion"/>
  </si>
  <si>
    <t>Office Supplies and Services</t>
  </si>
  <si>
    <t>Cabinet Team Building</t>
  </si>
  <si>
    <t>Total Expenses</t>
  </si>
  <si>
    <t>Treasurer</t>
    <phoneticPr fontId="1" type="noConversion"/>
  </si>
  <si>
    <t>Student Organization Funding</t>
  </si>
  <si>
    <t>Frog Aides</t>
    <phoneticPr fontId="1" type="noConversion"/>
  </si>
  <si>
    <t>Meeting Supplies</t>
  </si>
  <si>
    <t>Member Shirts</t>
  </si>
  <si>
    <t>Member Orientation and Training</t>
  </si>
  <si>
    <t>Social Events</t>
  </si>
  <si>
    <t>Project Funds</t>
  </si>
  <si>
    <t>Small Projects Fund</t>
  </si>
  <si>
    <t>Big Project Fund</t>
  </si>
  <si>
    <t>Speaker</t>
    <phoneticPr fontId="1" type="noConversion"/>
  </si>
  <si>
    <t>House of Representatives Funding</t>
  </si>
  <si>
    <t>House of Representatives General Project Fund</t>
  </si>
  <si>
    <t>Campaign Finances</t>
  </si>
  <si>
    <t>Constituent Outreach</t>
  </si>
  <si>
    <t>Committee Rewards</t>
  </si>
  <si>
    <t>School Supply Initiative</t>
  </si>
  <si>
    <t>TheCrew</t>
  </si>
  <si>
    <t>Continual Programming</t>
  </si>
  <si>
    <t>Community Commons Programming</t>
  </si>
  <si>
    <t xml:space="preserve">TheEnd </t>
  </si>
  <si>
    <t>Family Weekend</t>
  </si>
  <si>
    <t>Homecoming</t>
  </si>
  <si>
    <t>Frogs First</t>
  </si>
  <si>
    <t>Payment_Type</t>
  </si>
  <si>
    <t>Account_Code</t>
  </si>
  <si>
    <t>Student Org Funding Check</t>
  </si>
  <si>
    <t>6410 - Services</t>
  </si>
  <si>
    <t>Contract</t>
  </si>
  <si>
    <t>6430 - Supplies</t>
  </si>
  <si>
    <t>Departmental Charge</t>
  </si>
  <si>
    <t>4411 - Misc. Income</t>
  </si>
  <si>
    <t>Deposit</t>
  </si>
  <si>
    <t>4900 - Expense Recovery (Transfers)</t>
  </si>
  <si>
    <t>Honorarium</t>
  </si>
  <si>
    <t>6220 - Travel</t>
  </si>
  <si>
    <t>Income</t>
  </si>
  <si>
    <t>6210 - Student Travel</t>
  </si>
  <si>
    <t>Invoice</t>
  </si>
  <si>
    <t>6240 - Meals</t>
  </si>
  <si>
    <t>Payroll</t>
    <phoneticPr fontId="2" type="noConversion"/>
  </si>
  <si>
    <t>6270 - Training/Workshops</t>
  </si>
  <si>
    <t>PO</t>
  </si>
  <si>
    <t>6310 - Advertising</t>
  </si>
  <si>
    <t>Purchasing Card (Kelly)</t>
  </si>
  <si>
    <t>6330 - Dues/Subscriptions</t>
  </si>
  <si>
    <t>Purchasing Card (Kim)</t>
  </si>
  <si>
    <t>6339 - Furniture</t>
  </si>
  <si>
    <t>Purchasing Card (Brad)</t>
  </si>
  <si>
    <t>6340 - Equipment</t>
  </si>
  <si>
    <t>Reimbursement (Kelly)</t>
  </si>
  <si>
    <t>6341 - Computer Equipment/Software</t>
  </si>
  <si>
    <t>Reimbursement (Kim)</t>
  </si>
  <si>
    <t>6343 - Rental Equipment</t>
  </si>
  <si>
    <t>Reimbursement (Brad)</t>
  </si>
  <si>
    <t>6345 - Food Services</t>
  </si>
  <si>
    <t>Reimbursement (Other)</t>
    <phoneticPr fontId="2" type="noConversion"/>
  </si>
  <si>
    <t>6350 - Telecommunication Services</t>
  </si>
  <si>
    <t>Transfer</t>
  </si>
  <si>
    <t xml:space="preserve">6352 - </t>
  </si>
  <si>
    <t>6360 - Mailing Services</t>
  </si>
  <si>
    <t>6365 - Printing Services</t>
  </si>
  <si>
    <t>6370 - Postage</t>
  </si>
  <si>
    <t>6380 - Printing/Copying</t>
  </si>
  <si>
    <t>6390 - Publications</t>
  </si>
  <si>
    <t>6411 - Services-Student</t>
  </si>
  <si>
    <t>6440 - Bookstore Charge</t>
  </si>
  <si>
    <t>Other</t>
  </si>
  <si>
    <t>2021-2022 Budget (FY22)</t>
  </si>
  <si>
    <t>Personal Initiatives</t>
  </si>
  <si>
    <t>House Small Project Funding</t>
  </si>
  <si>
    <t>Marketing and General Use</t>
  </si>
  <si>
    <t>Fall and Spring Retreats</t>
  </si>
  <si>
    <t>House Member Shirts</t>
  </si>
  <si>
    <t>House Team Building</t>
  </si>
  <si>
    <t>End of Year Rewards</t>
  </si>
  <si>
    <t>Elections Promotions</t>
  </si>
  <si>
    <t>Committee Project Fund</t>
  </si>
  <si>
    <t>FY21 Rollover</t>
  </si>
  <si>
    <t>Cultural and Student Collaborative Programming</t>
  </si>
  <si>
    <t>Marketing and Communications</t>
  </si>
  <si>
    <t>Treasurer and Organization Funding</t>
  </si>
  <si>
    <t>Treasurer Discretionary Funding</t>
  </si>
  <si>
    <t>Tree Lighting</t>
  </si>
  <si>
    <t>Co-Director A</t>
  </si>
  <si>
    <t>Co-Director B</t>
  </si>
  <si>
    <t>Janet Perry and Student Organization Awards</t>
  </si>
  <si>
    <t>End of Year Celebration</t>
  </si>
  <si>
    <t>2022-2023 Budget (FY23)</t>
  </si>
  <si>
    <t>Austin Conference</t>
  </si>
  <si>
    <t>Marketing, Outreach, and Elections Promotions</t>
  </si>
  <si>
    <t>Section Totals</t>
  </si>
  <si>
    <t>?</t>
  </si>
  <si>
    <t>* indicates a change from FY22</t>
  </si>
  <si>
    <t>*</t>
  </si>
  <si>
    <t>List of Removals:</t>
  </si>
  <si>
    <t>List of Additions:</t>
  </si>
  <si>
    <t>Student Memorial, Speaker Meeting Supplies, Elections Promotions, Student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</si>
</sst>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_);_([$$-409]* \(#,##0\);_([$$-409]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1"/>
      <name val="Lucida Bright"/>
      <family val="1"/>
    </font>
    <font>
      <sz val="11"/>
      <color theme="1"/>
      <name val="Calibri"/>
      <family val="2"/>
    </font>
    <font>
      <sz val="10"/>
      <name val="Lucida Bright"/>
      <family val="1"/>
    </font>
    <font>
      <b/>
      <sz val="10"/>
      <name val="Lucida Bright"/>
      <family val="1"/>
    </font>
    <font>
      <b/>
      <sz val="10"/>
      <color theme="1"/>
      <name val="Lucida Bright"/>
      <family val="1"/>
    </font>
    <font>
      <sz val="11"/>
      <name val="Verdana"/>
      <family val="2"/>
    </font>
    <font>
      <b/>
      <sz val="20"/>
      <color theme="1" tint="0.34998626667073579"/>
      <name val="Lucida Bright"/>
      <family val="1"/>
    </font>
    <font>
      <b/>
      <sz val="20"/>
      <color indexed="23"/>
      <name val="Lucida Bright"/>
      <family val="1"/>
    </font>
    <font>
      <b/>
      <sz val="11"/>
      <name val="Lucida Bright"/>
      <family val="1"/>
    </font>
    <font>
      <sz val="10.5"/>
      <name val="Lucida Bright"/>
      <family val="1"/>
    </font>
    <font>
      <i/>
      <sz val="11"/>
      <color theme="0" tint="-0.34998626667073579"/>
      <name val="Lucida Bright"/>
      <family val="1"/>
    </font>
    <font>
      <b/>
      <i/>
      <sz val="12"/>
      <name val="Lucida Bright"/>
      <family val="1"/>
    </font>
    <font>
      <i/>
      <sz val="7"/>
      <name val="Lucida Bright"/>
      <family val="1"/>
    </font>
    <font>
      <b/>
      <i/>
      <sz val="11"/>
      <name val="Lucida Bright"/>
      <family val="1"/>
    </font>
    <font>
      <sz val="10"/>
      <color rgb="FFFF0000"/>
      <name val="Lucida Bright"/>
      <family val="1"/>
    </font>
    <font>
      <sz val="11"/>
      <color rgb="FFFF0000"/>
      <name val="Calibri"/>
      <family val="2"/>
      <scheme val="minor"/>
    </font>
    <font>
      <sz val="10"/>
      <color theme="1"/>
      <name val="Lucida Bright"/>
      <family val="1"/>
    </font>
    <font>
      <i/>
      <sz val="10"/>
      <name val="Lucida Bright"/>
      <family val="1"/>
    </font>
    <font>
      <sz val="7"/>
      <name val="Abad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theme="1"/>
      </bottom>
      <diagonal/>
    </border>
    <border>
      <left/>
      <right/>
      <top style="double">
        <color indexed="64"/>
      </top>
      <bottom style="medium">
        <color theme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theme="1"/>
      </bottom>
      <diagonal/>
    </border>
  </borders>
  <cellStyleXfs count="1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10" fillId="0" borderId="0" xfId="0" applyFont="1" applyBorder="1"/>
    <xf numFmtId="0" fontId="10" fillId="0" borderId="8" xfId="0" applyFont="1" applyBorder="1"/>
    <xf numFmtId="0" fontId="11" fillId="0" borderId="0" xfId="0" applyFont="1" applyBorder="1"/>
    <xf numFmtId="0" fontId="10" fillId="0" borderId="1" xfId="0" applyFont="1" applyBorder="1"/>
    <xf numFmtId="0" fontId="7" fillId="0" borderId="0" xfId="109"/>
    <xf numFmtId="0" fontId="14" fillId="0" borderId="13" xfId="109" applyFont="1" applyBorder="1"/>
    <xf numFmtId="0" fontId="14" fillId="0" borderId="0" xfId="109" applyFont="1"/>
    <xf numFmtId="44" fontId="14" fillId="0" borderId="0" xfId="110" applyFont="1"/>
    <xf numFmtId="0" fontId="14" fillId="0" borderId="0" xfId="109" applyFont="1" applyFill="1"/>
    <xf numFmtId="0" fontId="20" fillId="0" borderId="18" xfId="109" applyFont="1" applyBorder="1"/>
    <xf numFmtId="0" fontId="14" fillId="0" borderId="15" xfId="109" applyFont="1" applyBorder="1"/>
    <xf numFmtId="0" fontId="14" fillId="0" borderId="17" xfId="109" applyFont="1" applyBorder="1"/>
    <xf numFmtId="0" fontId="15" fillId="0" borderId="0" xfId="109" applyFont="1"/>
    <xf numFmtId="0" fontId="14" fillId="0" borderId="0" xfId="109" applyFont="1" applyAlignment="1">
      <alignment horizontal="left" indent="1"/>
    </xf>
    <xf numFmtId="0" fontId="14" fillId="0" borderId="0" xfId="109" applyFont="1" applyAlignment="1">
      <alignment horizontal="left"/>
    </xf>
    <xf numFmtId="0" fontId="17" fillId="0" borderId="0" xfId="109" applyFont="1"/>
    <xf numFmtId="0" fontId="7" fillId="3" borderId="0" xfId="109" applyFill="1" applyBorder="1"/>
    <xf numFmtId="0" fontId="19" fillId="0" borderId="0" xfId="109" applyFont="1" applyAlignment="1">
      <alignment horizontal="center"/>
    </xf>
    <xf numFmtId="0" fontId="14" fillId="3" borderId="0" xfId="109" applyFont="1" applyFill="1" applyBorder="1"/>
    <xf numFmtId="0" fontId="20" fillId="0" borderId="9" xfId="109" applyFont="1" applyBorder="1" applyAlignment="1">
      <alignment horizontal="left" vertical="center" indent="1"/>
    </xf>
    <xf numFmtId="0" fontId="20" fillId="0" borderId="18" xfId="109" applyFont="1" applyBorder="1" applyAlignment="1">
      <alignment horizontal="left"/>
    </xf>
    <xf numFmtId="0" fontId="0" fillId="0" borderId="16" xfId="0" applyBorder="1"/>
    <xf numFmtId="0" fontId="12" fillId="0" borderId="0" xfId="109" applyFont="1"/>
    <xf numFmtId="0" fontId="11" fillId="0" borderId="18" xfId="0" applyFont="1" applyBorder="1"/>
    <xf numFmtId="0" fontId="10" fillId="0" borderId="5" xfId="0" applyFont="1" applyBorder="1"/>
    <xf numFmtId="0" fontId="7" fillId="0" borderId="0" xfId="109" applyBorder="1"/>
    <xf numFmtId="0" fontId="17" fillId="0" borderId="0" xfId="109" applyFont="1" applyBorder="1"/>
    <xf numFmtId="0" fontId="14" fillId="0" borderId="0" xfId="109" applyFont="1" applyBorder="1"/>
    <xf numFmtId="0" fontId="17" fillId="0" borderId="0" xfId="109" applyFont="1" applyFill="1" applyBorder="1"/>
    <xf numFmtId="0" fontId="14" fillId="0" borderId="0" xfId="109" applyFont="1" applyBorder="1" applyAlignment="1">
      <alignment horizontal="left"/>
    </xf>
    <xf numFmtId="0" fontId="18" fillId="0" borderId="0" xfId="109" applyFont="1" applyBorder="1" applyAlignment="1"/>
    <xf numFmtId="44" fontId="20" fillId="0" borderId="0" xfId="110" applyFont="1" applyBorder="1"/>
    <xf numFmtId="44" fontId="12" fillId="0" borderId="0" xfId="110" applyFont="1" applyBorder="1"/>
    <xf numFmtId="44" fontId="12" fillId="0" borderId="0" xfId="109" applyNumberFormat="1" applyFont="1" applyBorder="1"/>
    <xf numFmtId="10" fontId="22" fillId="0" borderId="0" xfId="112" applyNumberFormat="1" applyFont="1" applyBorder="1"/>
    <xf numFmtId="0" fontId="14" fillId="0" borderId="11" xfId="109" applyFont="1" applyBorder="1"/>
    <xf numFmtId="0" fontId="20" fillId="0" borderId="24" xfId="109" applyFont="1" applyBorder="1" applyAlignment="1">
      <alignment horizontal="left" vertical="center" indent="1"/>
    </xf>
    <xf numFmtId="0" fontId="12" fillId="0" borderId="0" xfId="109" applyFont="1" applyBorder="1" applyAlignment="1">
      <alignment horizontal="left" indent="1"/>
    </xf>
    <xf numFmtId="0" fontId="21" fillId="0" borderId="0" xfId="109" applyFont="1" applyBorder="1" applyAlignment="1">
      <alignment horizontal="left" indent="1"/>
    </xf>
    <xf numFmtId="0" fontId="20" fillId="0" borderId="0" xfId="109" applyFont="1" applyBorder="1" applyAlignment="1">
      <alignment horizontal="left" indent="1"/>
    </xf>
    <xf numFmtId="0" fontId="12" fillId="5" borderId="0" xfId="109" applyFont="1" applyFill="1" applyBorder="1" applyAlignment="1">
      <alignment horizontal="left" indent="1"/>
    </xf>
    <xf numFmtId="0" fontId="12" fillId="4" borderId="0" xfId="109" applyFont="1" applyFill="1" applyBorder="1" applyAlignment="1">
      <alignment horizontal="left" indent="1"/>
    </xf>
    <xf numFmtId="0" fontId="12" fillId="7" borderId="0" xfId="109" applyFont="1" applyFill="1" applyBorder="1" applyAlignment="1">
      <alignment horizontal="left" indent="1"/>
    </xf>
    <xf numFmtId="0" fontId="12" fillId="6" borderId="0" xfId="109" applyFont="1" applyFill="1" applyBorder="1" applyAlignment="1">
      <alignment horizontal="left" indent="1"/>
    </xf>
    <xf numFmtId="10" fontId="24" fillId="8" borderId="20" xfId="113" applyNumberFormat="1" applyFont="1" applyFill="1" applyBorder="1" applyAlignment="1">
      <alignment horizontal="center" vertical="center"/>
    </xf>
    <xf numFmtId="10" fontId="24" fillId="8" borderId="21" xfId="113" applyNumberFormat="1" applyFont="1" applyFill="1" applyBorder="1" applyAlignment="1">
      <alignment horizontal="center" vertical="center"/>
    </xf>
    <xf numFmtId="10" fontId="24" fillId="8" borderId="23" xfId="113" applyNumberFormat="1" applyFont="1" applyFill="1" applyBorder="1" applyAlignment="1">
      <alignment horizontal="center" vertical="center"/>
    </xf>
    <xf numFmtId="9" fontId="24" fillId="9" borderId="22" xfId="113" applyNumberFormat="1" applyFont="1" applyFill="1" applyBorder="1" applyAlignment="1">
      <alignment horizontal="center" vertical="center"/>
    </xf>
    <xf numFmtId="0" fontId="14" fillId="0" borderId="0" xfId="109" applyFont="1" applyBorder="1" applyAlignment="1">
      <alignment horizontal="left" indent="2"/>
    </xf>
    <xf numFmtId="0" fontId="11" fillId="0" borderId="19" xfId="0" applyFont="1" applyBorder="1"/>
    <xf numFmtId="0" fontId="10" fillId="10" borderId="0" xfId="109" applyFont="1" applyFill="1" applyBorder="1" applyAlignment="1">
      <alignment horizontal="left" indent="1"/>
    </xf>
    <xf numFmtId="0" fontId="12" fillId="2" borderId="0" xfId="109" applyFont="1" applyFill="1" applyBorder="1" applyAlignment="1">
      <alignment horizontal="left" indent="1"/>
    </xf>
    <xf numFmtId="0" fontId="26" fillId="0" borderId="0" xfId="109" applyFont="1"/>
    <xf numFmtId="0" fontId="28" fillId="0" borderId="0" xfId="109" applyFont="1"/>
    <xf numFmtId="0" fontId="29" fillId="0" borderId="0" xfId="109" applyFont="1"/>
    <xf numFmtId="0" fontId="29" fillId="0" borderId="0" xfId="109" applyFont="1" applyAlignment="1">
      <alignment horizontal="left" indent="1"/>
    </xf>
    <xf numFmtId="0" fontId="10" fillId="0" borderId="10" xfId="0" applyFont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3" xfId="0" applyFont="1" applyFill="1" applyBorder="1"/>
    <xf numFmtId="0" fontId="11" fillId="0" borderId="1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0" fillId="0" borderId="12" xfId="109" applyFont="1" applyBorder="1" applyAlignment="1">
      <alignment horizontal="center" wrapText="1"/>
    </xf>
    <xf numFmtId="44" fontId="12" fillId="0" borderId="14" xfId="110" applyFont="1" applyBorder="1"/>
    <xf numFmtId="44" fontId="20" fillId="0" borderId="14" xfId="110" applyFont="1" applyBorder="1"/>
    <xf numFmtId="0" fontId="12" fillId="0" borderId="17" xfId="109" applyFont="1" applyBorder="1"/>
    <xf numFmtId="0" fontId="14" fillId="0" borderId="27" xfId="109" applyFont="1" applyBorder="1"/>
    <xf numFmtId="0" fontId="14" fillId="0" borderId="28" xfId="109" applyFont="1" applyBorder="1" applyAlignment="1">
      <alignment horizontal="left"/>
    </xf>
    <xf numFmtId="0" fontId="14" fillId="0" borderId="29" xfId="109" applyFont="1" applyBorder="1"/>
    <xf numFmtId="0" fontId="0" fillId="0" borderId="30" xfId="0" applyBorder="1"/>
    <xf numFmtId="0" fontId="14" fillId="0" borderId="31" xfId="109" applyFont="1" applyBorder="1"/>
    <xf numFmtId="0" fontId="28" fillId="0" borderId="31" xfId="109" applyFont="1" applyFill="1" applyBorder="1"/>
    <xf numFmtId="0" fontId="27" fillId="0" borderId="30" xfId="0" applyFont="1" applyBorder="1"/>
    <xf numFmtId="0" fontId="16" fillId="0" borderId="31" xfId="109" applyFont="1" applyFill="1" applyBorder="1"/>
    <xf numFmtId="0" fontId="14" fillId="0" borderId="30" xfId="109" applyFont="1" applyBorder="1"/>
    <xf numFmtId="0" fontId="14" fillId="0" borderId="30" xfId="109" applyFont="1" applyBorder="1" applyAlignment="1">
      <alignment horizontal="left" indent="1"/>
    </xf>
    <xf numFmtId="0" fontId="28" fillId="0" borderId="31" xfId="109" applyFont="1" applyFill="1" applyBorder="1" applyAlignment="1">
      <alignment horizontal="left"/>
    </xf>
    <xf numFmtId="0" fontId="14" fillId="0" borderId="30" xfId="109" applyFont="1" applyBorder="1" applyAlignment="1">
      <alignment horizontal="left"/>
    </xf>
    <xf numFmtId="0" fontId="26" fillId="0" borderId="30" xfId="109" applyFont="1" applyBorder="1"/>
    <xf numFmtId="0" fontId="14" fillId="0" borderId="31" xfId="109" applyFont="1" applyFill="1" applyBorder="1"/>
    <xf numFmtId="164" fontId="12" fillId="0" borderId="7" xfId="110" applyNumberFormat="1" applyFont="1" applyFill="1" applyBorder="1"/>
    <xf numFmtId="164" fontId="17" fillId="0" borderId="0" xfId="109" applyNumberFormat="1" applyFont="1"/>
    <xf numFmtId="164" fontId="18" fillId="0" borderId="0" xfId="109" applyNumberFormat="1" applyFont="1" applyBorder="1" applyAlignment="1"/>
    <xf numFmtId="164" fontId="20" fillId="0" borderId="24" xfId="109" applyNumberFormat="1" applyFont="1" applyBorder="1" applyAlignment="1">
      <alignment horizontal="center" wrapText="1"/>
    </xf>
    <xf numFmtId="164" fontId="12" fillId="0" borderId="0" xfId="110" applyNumberFormat="1" applyFont="1" applyBorder="1"/>
    <xf numFmtId="164" fontId="20" fillId="0" borderId="18" xfId="110" applyNumberFormat="1" applyFont="1" applyBorder="1"/>
    <xf numFmtId="164" fontId="12" fillId="0" borderId="9" xfId="110" applyNumberFormat="1" applyFont="1" applyBorder="1"/>
    <xf numFmtId="164" fontId="12" fillId="5" borderId="0" xfId="110" applyNumberFormat="1" applyFont="1" applyFill="1" applyBorder="1"/>
    <xf numFmtId="164" fontId="10" fillId="10" borderId="0" xfId="110" applyNumberFormat="1" applyFont="1" applyFill="1" applyBorder="1"/>
    <xf numFmtId="164" fontId="12" fillId="4" borderId="0" xfId="110" applyNumberFormat="1" applyFont="1" applyFill="1" applyBorder="1"/>
    <xf numFmtId="164" fontId="12" fillId="7" borderId="0" xfId="110" applyNumberFormat="1" applyFont="1" applyFill="1" applyBorder="1"/>
    <xf numFmtId="164" fontId="12" fillId="2" borderId="0" xfId="110" applyNumberFormat="1" applyFont="1" applyFill="1" applyBorder="1"/>
    <xf numFmtId="164" fontId="12" fillId="6" borderId="0" xfId="110" applyNumberFormat="1" applyFont="1" applyFill="1" applyBorder="1"/>
    <xf numFmtId="164" fontId="20" fillId="0" borderId="18" xfId="109" applyNumberFormat="1" applyFont="1" applyBorder="1"/>
    <xf numFmtId="164" fontId="12" fillId="0" borderId="16" xfId="109" applyNumberFormat="1" applyFont="1" applyBorder="1"/>
    <xf numFmtId="164" fontId="12" fillId="0" borderId="0" xfId="109" applyNumberFormat="1" applyFont="1"/>
    <xf numFmtId="164" fontId="12" fillId="0" borderId="28" xfId="109" applyNumberFormat="1" applyFont="1" applyBorder="1"/>
    <xf numFmtId="164" fontId="10" fillId="0" borderId="0" xfId="110" applyNumberFormat="1" applyFont="1" applyFill="1" applyBorder="1"/>
    <xf numFmtId="164" fontId="11" fillId="0" borderId="0" xfId="110" applyNumberFormat="1" applyFont="1" applyFill="1" applyBorder="1"/>
    <xf numFmtId="164" fontId="10" fillId="0" borderId="2" xfId="110" applyNumberFormat="1" applyFont="1" applyFill="1" applyBorder="1"/>
    <xf numFmtId="164" fontId="10" fillId="0" borderId="4" xfId="110" applyNumberFormat="1" applyFont="1" applyFill="1" applyBorder="1"/>
    <xf numFmtId="164" fontId="11" fillId="0" borderId="18" xfId="109" applyNumberFormat="1" applyFont="1" applyFill="1" applyBorder="1"/>
    <xf numFmtId="164" fontId="12" fillId="0" borderId="0" xfId="109" applyNumberFormat="1" applyFont="1" applyBorder="1"/>
    <xf numFmtId="164" fontId="10" fillId="0" borderId="0" xfId="110" applyNumberFormat="1" applyFont="1" applyFill="1" applyBorder="1" applyAlignment="1">
      <alignment horizontal="left"/>
    </xf>
    <xf numFmtId="164" fontId="11" fillId="0" borderId="18" xfId="110" applyNumberFormat="1" applyFont="1" applyFill="1" applyBorder="1"/>
    <xf numFmtId="164" fontId="12" fillId="0" borderId="0" xfId="110" applyNumberFormat="1" applyFont="1" applyFill="1" applyBorder="1"/>
    <xf numFmtId="164" fontId="12" fillId="0" borderId="10" xfId="110" applyNumberFormat="1" applyFont="1" applyBorder="1"/>
    <xf numFmtId="164" fontId="10" fillId="0" borderId="2" xfId="114" applyNumberFormat="1" applyFont="1" applyFill="1" applyBorder="1" applyAlignment="1">
      <alignment horizontal="center"/>
    </xf>
    <xf numFmtId="164" fontId="10" fillId="0" borderId="4" xfId="114" applyNumberFormat="1" applyFont="1" applyFill="1" applyBorder="1" applyAlignment="1">
      <alignment horizontal="center"/>
    </xf>
    <xf numFmtId="164" fontId="12" fillId="0" borderId="2" xfId="110" applyNumberFormat="1" applyFont="1" applyFill="1" applyBorder="1"/>
    <xf numFmtId="164" fontId="12" fillId="0" borderId="4" xfId="110" applyNumberFormat="1" applyFont="1" applyFill="1" applyBorder="1"/>
    <xf numFmtId="164" fontId="12" fillId="0" borderId="6" xfId="109" applyNumberFormat="1" applyFont="1" applyBorder="1"/>
    <xf numFmtId="164" fontId="20" fillId="0" borderId="19" xfId="110" applyNumberFormat="1" applyFont="1" applyBorder="1"/>
    <xf numFmtId="164" fontId="17" fillId="0" borderId="0" xfId="109" applyNumberFormat="1" applyFont="1" applyFill="1" applyBorder="1"/>
    <xf numFmtId="164" fontId="10" fillId="0" borderId="4" xfId="0" applyNumberFormat="1" applyFont="1" applyFill="1" applyBorder="1"/>
    <xf numFmtId="0" fontId="12" fillId="0" borderId="3" xfId="109" applyFont="1" applyBorder="1"/>
    <xf numFmtId="164" fontId="12" fillId="0" borderId="4" xfId="109" applyNumberFormat="1" applyFont="1" applyBorder="1"/>
    <xf numFmtId="0" fontId="10" fillId="0" borderId="5" xfId="0" applyFont="1" applyFill="1" applyBorder="1"/>
    <xf numFmtId="164" fontId="12" fillId="0" borderId="6" xfId="110" applyNumberFormat="1" applyFont="1" applyFill="1" applyBorder="1"/>
    <xf numFmtId="0" fontId="7" fillId="0" borderId="16" xfId="109" applyBorder="1"/>
    <xf numFmtId="164" fontId="17" fillId="0" borderId="16" xfId="109" applyNumberFormat="1" applyFont="1" applyFill="1" applyBorder="1"/>
    <xf numFmtId="0" fontId="29" fillId="0" borderId="15" xfId="109" applyFont="1" applyBorder="1"/>
    <xf numFmtId="164" fontId="10" fillId="0" borderId="6" xfId="110" applyNumberFormat="1" applyFont="1" applyFill="1" applyBorder="1"/>
    <xf numFmtId="0" fontId="18" fillId="0" borderId="0" xfId="109" applyFont="1" applyBorder="1" applyAlignment="1"/>
    <xf numFmtId="10" fontId="30" fillId="8" borderId="20" xfId="113" applyNumberFormat="1" applyFont="1" applyFill="1" applyBorder="1" applyAlignment="1">
      <alignment horizontal="center" vertical="center"/>
    </xf>
    <xf numFmtId="10" fontId="30" fillId="8" borderId="21" xfId="113" applyNumberFormat="1" applyFont="1" applyFill="1" applyBorder="1" applyAlignment="1">
      <alignment horizontal="center" vertical="center"/>
    </xf>
    <xf numFmtId="10" fontId="30" fillId="8" borderId="23" xfId="113" applyNumberFormat="1" applyFont="1" applyFill="1" applyBorder="1" applyAlignment="1">
      <alignment horizontal="center" vertical="center"/>
    </xf>
    <xf numFmtId="9" fontId="30" fillId="9" borderId="22" xfId="113" applyNumberFormat="1" applyFont="1" applyFill="1" applyBorder="1" applyAlignment="1">
      <alignment horizontal="center" vertical="center"/>
    </xf>
    <xf numFmtId="164" fontId="12" fillId="0" borderId="0" xfId="110" applyNumberFormat="1" applyFont="1" applyBorder="1" applyAlignment="1">
      <alignment horizontal="right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8" fillId="0" borderId="0" xfId="109" applyFont="1" applyBorder="1" applyAlignment="1"/>
    <xf numFmtId="0" fontId="18" fillId="0" borderId="0" xfId="109" applyFont="1" applyBorder="1" applyAlignment="1">
      <alignment horizontal="center"/>
    </xf>
    <xf numFmtId="0" fontId="23" fillId="8" borderId="25" xfId="109" applyFont="1" applyFill="1" applyBorder="1" applyAlignment="1">
      <alignment horizontal="center" vertical="center"/>
    </xf>
    <xf numFmtId="0" fontId="23" fillId="8" borderId="26" xfId="109" applyFont="1" applyFill="1" applyBorder="1" applyAlignment="1">
      <alignment horizontal="center" vertical="center"/>
    </xf>
    <xf numFmtId="0" fontId="23" fillId="8" borderId="34" xfId="109" applyFont="1" applyFill="1" applyBorder="1" applyAlignment="1">
      <alignment horizontal="center" vertical="center"/>
    </xf>
    <xf numFmtId="0" fontId="25" fillId="9" borderId="32" xfId="109" applyFont="1" applyFill="1" applyBorder="1" applyAlignment="1">
      <alignment horizontal="center" vertical="center"/>
    </xf>
    <xf numFmtId="0" fontId="25" fillId="9" borderId="33" xfId="109" applyFont="1" applyFill="1" applyBorder="1" applyAlignment="1">
      <alignment horizontal="center" vertical="center"/>
    </xf>
    <xf numFmtId="0" fontId="25" fillId="9" borderId="35" xfId="109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33" fillId="0" borderId="0" xfId="109" applyFont="1" applyBorder="1"/>
  </cellXfs>
  <cellStyles count="115">
    <cellStyle name="Currency" xfId="114" builtinId="4"/>
    <cellStyle name="Currency 2" xfId="97" xr:uid="{00000000-0005-0000-0000-000001000000}"/>
    <cellStyle name="Currency 2 2" xfId="106" xr:uid="{00000000-0005-0000-0000-000002000000}"/>
    <cellStyle name="Currency 3" xfId="103" xr:uid="{00000000-0005-0000-0000-000003000000}"/>
    <cellStyle name="Currency 4" xfId="108" xr:uid="{00000000-0005-0000-0000-000004000000}"/>
    <cellStyle name="Currency 5" xfId="110" xr:uid="{00000000-0005-0000-0000-000005000000}"/>
    <cellStyle name="Followed Hyperlink" xfId="89" builtinId="9" hidden="1"/>
    <cellStyle name="Followed Hyperlink" xfId="81" builtinId="9" hidden="1"/>
    <cellStyle name="Followed Hyperlink" xfId="79" builtinId="9" hidden="1"/>
    <cellStyle name="Followed Hyperlink" xfId="101" builtinId="9" hidden="1"/>
    <cellStyle name="Followed Hyperlink" xfId="95" builtinId="9" hidden="1"/>
    <cellStyle name="Followed Hyperlink" xfId="83" builtinId="9" hidden="1"/>
    <cellStyle name="Followed Hyperlink" xfId="85" builtinId="9" hidden="1"/>
    <cellStyle name="Followed Hyperlink" xfId="77" builtinId="9" hidden="1"/>
    <cellStyle name="Followed Hyperlink" xfId="93" builtinId="9" hidden="1"/>
    <cellStyle name="Followed Hyperlink" xfId="91" builtinId="9" hidden="1"/>
    <cellStyle name="Followed Hyperlink" xfId="87" builtinId="9" hidden="1"/>
    <cellStyle name="Followed Hyperlink" xfId="99" builtinId="9" hidden="1"/>
    <cellStyle name="Followed Hyperlink" xfId="27" builtinId="9" hidden="1"/>
    <cellStyle name="Followed Hyperlink" xfId="57" builtinId="9" hidden="1"/>
    <cellStyle name="Followed Hyperlink" xfId="67" builtinId="9" hidden="1"/>
    <cellStyle name="Followed Hyperlink" xfId="61" builtinId="9" hidden="1"/>
    <cellStyle name="Followed Hyperlink" xfId="73" builtinId="9" hidden="1"/>
    <cellStyle name="Followed Hyperlink" xfId="63" builtinId="9" hidden="1"/>
    <cellStyle name="Followed Hyperlink" xfId="37" builtinId="9" hidden="1"/>
    <cellStyle name="Followed Hyperlink" xfId="75" builtinId="9" hidden="1"/>
    <cellStyle name="Followed Hyperlink" xfId="41" builtinId="9" hidden="1"/>
    <cellStyle name="Followed Hyperlink" xfId="71" builtinId="9" hidden="1"/>
    <cellStyle name="Followed Hyperlink" xfId="29" builtinId="9" hidden="1"/>
    <cellStyle name="Followed Hyperlink" xfId="47" builtinId="9" hidden="1"/>
    <cellStyle name="Followed Hyperlink" xfId="45" builtinId="9" hidden="1"/>
    <cellStyle name="Followed Hyperlink" xfId="39" builtinId="9" hidden="1"/>
    <cellStyle name="Followed Hyperlink" xfId="31" builtinId="9" hidden="1"/>
    <cellStyle name="Followed Hyperlink" xfId="55" builtinId="9" hidden="1"/>
    <cellStyle name="Followed Hyperlink" xfId="51" builtinId="9" hidden="1"/>
    <cellStyle name="Followed Hyperlink" xfId="69" builtinId="9" hidden="1"/>
    <cellStyle name="Followed Hyperlink" xfId="43" builtinId="9" hidden="1"/>
    <cellStyle name="Followed Hyperlink" xfId="33" builtinId="9" hidden="1"/>
    <cellStyle name="Followed Hyperlink" xfId="65" builtinId="9" hidden="1"/>
    <cellStyle name="Followed Hyperlink" xfId="35" builtinId="9" hidden="1"/>
    <cellStyle name="Followed Hyperlink" xfId="59" builtinId="9" hidden="1"/>
    <cellStyle name="Followed Hyperlink" xfId="53" builtinId="9" hidden="1"/>
    <cellStyle name="Followed Hyperlink" xfId="49" builtinId="9" hidden="1"/>
    <cellStyle name="Followed Hyperlink" xfId="5" builtinId="9" hidden="1"/>
    <cellStyle name="Followed Hyperlink" xfId="21" builtinId="9" hidden="1"/>
    <cellStyle name="Followed Hyperlink" xfId="25" builtinId="9" hidden="1"/>
    <cellStyle name="Followed Hyperlink" xfId="17" builtinId="9" hidden="1"/>
    <cellStyle name="Followed Hyperlink" xfId="7" builtinId="9" hidden="1"/>
    <cellStyle name="Followed Hyperlink" xfId="15" builtinId="9" hidden="1"/>
    <cellStyle name="Followed Hyperlink" xfId="9" builtinId="9" hidden="1"/>
    <cellStyle name="Followed Hyperlink" xfId="3" builtinId="9" hidden="1"/>
    <cellStyle name="Followed Hyperlink" xfId="13" builtinId="9" hidden="1"/>
    <cellStyle name="Followed Hyperlink" xfId="11" builtinId="9" hidden="1"/>
    <cellStyle name="Followed Hyperlink" xfId="23" builtinId="9" hidden="1"/>
    <cellStyle name="Followed Hyperlink" xfId="19" builtinId="9" hidden="1"/>
    <cellStyle name="Hyperlink" xfId="84" builtinId="8" hidden="1"/>
    <cellStyle name="Hyperlink" xfId="44" builtinId="8" hidden="1"/>
    <cellStyle name="Hyperlink" xfId="2" builtinId="8" hidden="1"/>
    <cellStyle name="Hyperlink" xfId="94" builtinId="8" hidden="1"/>
    <cellStyle name="Hyperlink" xfId="72" builtinId="8" hidden="1"/>
    <cellStyle name="Hyperlink" xfId="74" builtinId="8" hidden="1"/>
    <cellStyle name="Hyperlink" xfId="62" builtinId="8" hidden="1"/>
    <cellStyle name="Hyperlink" xfId="80" builtinId="8" hidden="1"/>
    <cellStyle name="Hyperlink" xfId="82" builtinId="8" hidden="1"/>
    <cellStyle name="Hyperlink" xfId="42" builtinId="8" hidden="1"/>
    <cellStyle name="Hyperlink" xfId="88" builtinId="8" hidden="1"/>
    <cellStyle name="Hyperlink" xfId="90" builtinId="8" hidden="1"/>
    <cellStyle name="Hyperlink" xfId="70" builtinId="8" hidden="1"/>
    <cellStyle name="Hyperlink" xfId="78" builtinId="8" hidden="1"/>
    <cellStyle name="Hyperlink" xfId="28" builtinId="8" hidden="1"/>
    <cellStyle name="Hyperlink" xfId="48" builtinId="8" hidden="1"/>
    <cellStyle name="Hyperlink" xfId="76" builtinId="8" hidden="1"/>
    <cellStyle name="Hyperlink" xfId="98" builtinId="8" hidden="1"/>
    <cellStyle name="Hyperlink" xfId="68" builtinId="8" hidden="1"/>
    <cellStyle name="Hyperlink" xfId="34" builtinId="8" hidden="1"/>
    <cellStyle name="Hyperlink" xfId="40" builtinId="8" hidden="1"/>
    <cellStyle name="Hyperlink" xfId="58" builtinId="8" hidden="1"/>
    <cellStyle name="Hyperlink" xfId="12" builtinId="8" hidden="1"/>
    <cellStyle name="Hyperlink" xfId="26" builtinId="8" hidden="1"/>
    <cellStyle name="Hyperlink" xfId="46" builtinId="8" hidden="1"/>
    <cellStyle name="Hyperlink" xfId="50" builtinId="8" hidden="1"/>
    <cellStyle name="Hyperlink" xfId="66" builtinId="8" hidden="1"/>
    <cellStyle name="Hyperlink" xfId="92" builtinId="8" hidden="1"/>
    <cellStyle name="Hyperlink" xfId="86" builtinId="8" hidden="1"/>
    <cellStyle name="Hyperlink" xfId="56" builtinId="8" hidden="1"/>
    <cellStyle name="Hyperlink" xfId="60" builtinId="8" hidden="1"/>
    <cellStyle name="Hyperlink" xfId="24" builtinId="8" hidden="1"/>
    <cellStyle name="Hyperlink" xfId="32" builtinId="8" hidden="1"/>
    <cellStyle name="Hyperlink" xfId="64" builtinId="8" hidden="1"/>
    <cellStyle name="Hyperlink" xfId="4" builtinId="8" hidden="1"/>
    <cellStyle name="Hyperlink" xfId="6" builtinId="8" hidden="1"/>
    <cellStyle name="Hyperlink" xfId="38" builtinId="8" hidden="1"/>
    <cellStyle name="Hyperlink" xfId="14" builtinId="8" hidden="1"/>
    <cellStyle name="Hyperlink" xfId="16" builtinId="8" hidden="1"/>
    <cellStyle name="Hyperlink" xfId="52" builtinId="8" hidden="1"/>
    <cellStyle name="Hyperlink" xfId="20" builtinId="8" hidden="1"/>
    <cellStyle name="Hyperlink" xfId="22" builtinId="8" hidden="1"/>
    <cellStyle name="Hyperlink" xfId="36" builtinId="8" hidden="1"/>
    <cellStyle name="Hyperlink" xfId="30" builtinId="8" hidden="1"/>
    <cellStyle name="Hyperlink" xfId="8" builtinId="8" hidden="1"/>
    <cellStyle name="Hyperlink" xfId="10" builtinId="8" hidden="1"/>
    <cellStyle name="Hyperlink" xfId="100" builtinId="8" hidden="1"/>
    <cellStyle name="Hyperlink" xfId="54" builtinId="8" hidden="1"/>
    <cellStyle name="Hyperlink" xfId="18" builtinId="8" hidden="1"/>
    <cellStyle name="Hyperlink 2" xfId="1" xr:uid="{00000000-0005-0000-0000-000068000000}"/>
    <cellStyle name="Normal" xfId="0" builtinId="0"/>
    <cellStyle name="Normal 2" xfId="96" xr:uid="{00000000-0005-0000-0000-00006A000000}"/>
    <cellStyle name="Normal 3" xfId="102" xr:uid="{00000000-0005-0000-0000-00006B000000}"/>
    <cellStyle name="Normal 3 2" xfId="109" xr:uid="{00000000-0005-0000-0000-00006C000000}"/>
    <cellStyle name="Normal 4" xfId="105" xr:uid="{00000000-0005-0000-0000-00006D000000}"/>
    <cellStyle name="Normal 5" xfId="111" xr:uid="{00000000-0005-0000-0000-00006E000000}"/>
    <cellStyle name="Percent" xfId="113" builtinId="5"/>
    <cellStyle name="Percent 2" xfId="104" xr:uid="{00000000-0005-0000-0000-000070000000}"/>
    <cellStyle name="Percent 3" xfId="107" xr:uid="{00000000-0005-0000-0000-000071000000}"/>
    <cellStyle name="Percent 4" xfId="112" xr:uid="{00000000-0005-0000-0000-000072000000}"/>
  </cellStyles>
  <dxfs count="0"/>
  <tableStyles count="0" defaultTableStyle="TableStyleMedium9" defaultPivotStyle="PivotStyleMedium4"/>
  <colors>
    <mruColors>
      <color rgb="FFFFFF99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1680030</xdr:colOff>
      <xdr:row>1</xdr:row>
      <xdr:rowOff>13010</xdr:rowOff>
    </xdr:from>
    <xdr:to>
      <xdr:col>2</xdr:col>
      <xdr:colOff>4334779</xdr:colOff>
      <xdr:row>7</xdr:row>
      <xdr:rowOff>87227</xdr:rowOff>
    </xdr:to>
    <xdr:pic>
      <xdr:nvPicPr>
        <xdr:cNvPr id="2" name="Picture 1" descr="purple_logo_text_lg.jpg">
          <a:extLst>
            <a:ext uri="{FF2B5EF4-FFF2-40B4-BE49-F238E27FC236}">
              <a16:creationId xmlns:a16="http://schemas.microsoft.com/office/drawing/2014/main" id="{376E5521-E5A7-4409-9BBA-B5B3CB2C2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4880" y="193985"/>
          <a:ext cx="2654749" cy="1045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1680030</xdr:colOff>
      <xdr:row>1</xdr:row>
      <xdr:rowOff>13010</xdr:rowOff>
    </xdr:from>
    <xdr:to>
      <xdr:col>2</xdr:col>
      <xdr:colOff>4334779</xdr:colOff>
      <xdr:row>7</xdr:row>
      <xdr:rowOff>87227</xdr:rowOff>
    </xdr:to>
    <xdr:pic>
      <xdr:nvPicPr>
        <xdr:cNvPr id="3" name="Picture 2" descr="purple_logo_text_lg.jpg">
          <a:extLst>
            <a:ext uri="{FF2B5EF4-FFF2-40B4-BE49-F238E27FC236}">
              <a16:creationId xmlns:a16="http://schemas.microsoft.com/office/drawing/2014/main" id="{32DB6EAD-CD6F-45B8-98FD-60D4CBC35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8867" y="190219"/>
          <a:ext cx="2654749" cy="1071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:/Org%20Funding/FY17%20Org%20Funding/Fall%20FY17%20Organization%20Fu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--Fall Funding"/>
      <sheetName val="Totals"/>
      <sheetName val="Overview"/>
      <sheetName val="Sport Clubs"/>
      <sheetName val="Active Minds at TCU"/>
      <sheetName val="Ad Association"/>
      <sheetName val="African Students Organisation"/>
      <sheetName val="Alpha Epsilon Delta"/>
      <sheetName val="Alpha Lambda Delta"/>
      <sheetName val="Alpha Phi Omega"/>
      <sheetName val="Alpha Phi Alpha"/>
      <sheetName val="Alpha Psi Omega"/>
      <sheetName val="Ambassadors"/>
      <sheetName val="American Marketing Association"/>
      <sheetName val="Anthropological Society"/>
      <sheetName val="Arnold Air Society"/>
      <sheetName val="ArtOrg"/>
      <sheetName val="Asian Media Association"/>
      <sheetName val="Asian Student Association"/>
      <sheetName val="Information Systems"/>
      <sheetName val="Athletic Training"/>
      <sheetName val="Auto Club"/>
      <sheetName val="Best Buddies"/>
      <sheetName val="Beyond Borders for Students"/>
      <sheetName val="Beyond Borders for Faculty"/>
      <sheetName val="Beta Upsilon Chi"/>
      <sheetName val="Biology Club"/>
      <sheetName val="Black Student Association"/>
      <sheetName val="BNSF"/>
      <sheetName val="Brite"/>
      <sheetName val="Brothers of a Successful"/>
      <sheetName val="Bryson Arts Society"/>
      <sheetName val="Capital Markets Club"/>
      <sheetName val="Chemistry Club"/>
      <sheetName val="Chi Delta Mu"/>
      <sheetName val="Chi Eta Phi"/>
      <sheetName val="Chi Tau Epsilon Honor Society"/>
      <sheetName val="Chinese Student Association"/>
      <sheetName val="Chords for Kids"/>
      <sheetName val="Collaborative Greek Alliance"/>
      <sheetName val="College Democrats"/>
      <sheetName val="College Republicans"/>
      <sheetName val="College Student For A Day"/>
      <sheetName val="MTNA"/>
      <sheetName val="Computer Science Society"/>
      <sheetName val="Connections"/>
      <sheetName val="Consulting Club"/>
      <sheetName val="Country Western Dance Club"/>
      <sheetName val="Delight Ministries"/>
      <sheetName val="Delta Sigma Theta"/>
      <sheetName val="Delta Sigma Pi"/>
      <sheetName val="Design Focus"/>
      <sheetName val="DRIVE"/>
      <sheetName val="Dig Data Club"/>
      <sheetName val="Dream Outside the Box"/>
      <sheetName val="Ducks Unlimited Club"/>
      <sheetName val="Economics Club"/>
      <sheetName val="Encouraging Quality Understandi"/>
      <sheetName val="Ensemble en Francais"/>
      <sheetName val="Entrepreneurship Club at TCU"/>
      <sheetName val="Environmental Club"/>
      <sheetName val="FMA"/>
      <sheetName val="Find Your Fit"/>
      <sheetName val="Flute Society"/>
      <sheetName val="Foodies"/>
      <sheetName val="French Language House"/>
      <sheetName val="FroggieFriends"/>
      <sheetName val="Frogs for Autism"/>
      <sheetName val="Frogs for Immunity"/>
      <sheetName val="Frogs For Rwanda"/>
      <sheetName val="FrogSpeak"/>
      <sheetName val="Gamer's Guild"/>
      <sheetName val="Geological Society"/>
      <sheetName val="German Club"/>
      <sheetName val="Global Youth Initiative"/>
      <sheetName val="Go Center"/>
      <sheetName val="Golden Key"/>
      <sheetName val="GAAP"/>
      <sheetName val="Graduate Entrep."/>
      <sheetName val="Graduate Net Impact Chapter"/>
      <sheetName val="Graduate Queer Union"/>
      <sheetName val="Graduate Real Estate Club"/>
      <sheetName val="Graduate Student Senate"/>
      <sheetName val="Habitat For Humanity"/>
      <sheetName val="Hall Crew"/>
      <sheetName val="Hands Helping Honduras"/>
      <sheetName val="Her Campus TCU"/>
      <sheetName val="Higher Education"/>
      <sheetName val="TCU Hillel"/>
      <sheetName val="Honors College Community"/>
      <sheetName val="Honors Nature of Giving"/>
      <sheetName val="Hui O Hawai'i"/>
      <sheetName val="Interior Design"/>
      <sheetName val="Intl Christian Fellowship"/>
      <sheetName val="IJM"/>
      <sheetName val="ISA"/>
      <sheetName val="Interprof. Heath"/>
      <sheetName val="Iota Iota Iota"/>
      <sheetName val="Italian Club"/>
      <sheetName val="Honors Cabinet"/>
      <sheetName val="Kappa Delta Pi"/>
      <sheetName val="Korean Pop Organization"/>
      <sheetName val="La Mesa Hispanica"/>
      <sheetName val="Lambda Theta Phi"/>
      <sheetName val="Lambda Pi Eta"/>
      <sheetName val="Latter Day Saints"/>
      <sheetName val="Leaders for Life"/>
      <sheetName val="LEAPS"/>
      <sheetName val="MBA Association"/>
      <sheetName val="MBA Consulting Club"/>
      <sheetName val="MBA Healthcare Club"/>
      <sheetName val="MBA Marketing Association"/>
      <sheetName val="Meals on Wheels"/>
      <sheetName val="Mortar Board"/>
      <sheetName val="Mu Phi Epsilon"/>
      <sheetName val="Music Educators Organization"/>
      <sheetName val="Muslim Student Assocation"/>
      <sheetName val="Women MBA"/>
      <sheetName val="Residence Hall Honorary"/>
      <sheetName val="Collegiate Scholars"/>
      <sheetName val="Speech-Language and Hearing"/>
      <sheetName val="Fellows"/>
      <sheetName val="Neeley MBA Energy Club"/>
      <sheetName val="Net Impact"/>
      <sheetName val="One Million Reasons"/>
      <sheetName val="Percussion Club"/>
      <sheetName val="Phi Alpha"/>
      <sheetName val="Phi Sigma Iota"/>
      <sheetName val="Phi Upsilon Omicron"/>
      <sheetName val="Pre-Dental Club"/>
      <sheetName val="Pre-Law Club"/>
      <sheetName val="Psi Chi"/>
      <sheetName val="Public Relations"/>
      <sheetName val="Rangers"/>
      <sheetName val="Real Estate Club"/>
      <sheetName val="Relay for Life Club"/>
      <sheetName val="SPARK"/>
      <sheetName val="Senseless Acts of Comedy"/>
      <sheetName val="ShutterFrogs"/>
      <sheetName val="Sigma Gamma Epsilon"/>
      <sheetName val="STARS"/>
      <sheetName val="Society of Composers"/>
      <sheetName val="Society of Physics Students"/>
      <sheetName val="Society of Women Engineers"/>
      <sheetName val="Spectrum"/>
      <sheetName val="Sports Networking Club"/>
      <sheetName val="SASW"/>
      <sheetName val="Student Filmmakers Association"/>
      <sheetName val="Student Foundation"/>
      <sheetName val="Student Government Association"/>
      <sheetName val="Student Kinesiology Association"/>
      <sheetName val="Student Nurses Association"/>
      <sheetName val="Nutrition and Dietetic"/>
      <sheetName val="Student Veterans Alliance"/>
      <sheetName val="Student YMCA (TCU)"/>
      <sheetName val="SAICA"/>
      <sheetName val="Students for Liberty"/>
      <sheetName val="TCU A Cappella Society"/>
      <sheetName val="TCU Army ROTC Color Guard"/>
      <sheetName val="ROTC Ranger Team"/>
      <sheetName val="TCU ASL Club"/>
      <sheetName val="TCU Aviation Association"/>
      <sheetName val="TCU Book Club"/>
      <sheetName val="TCU Trumpet Guild"/>
      <sheetName val="Campus Lions Club"/>
      <sheetName val="Chinese Club"/>
      <sheetName val="Child Life Organization"/>
      <sheetName val="Energy Club"/>
      <sheetName val="Frog Camp"/>
      <sheetName val="Garden Club"/>
      <sheetName val="Global Medical Training"/>
      <sheetName val="Horn Studio"/>
      <sheetName val="Japanese Club"/>
      <sheetName val="Northeast Club"/>
      <sheetName val="Nourish International"/>
      <sheetName val="Purple Haze"/>
      <sheetName val="SPIRIT"/>
      <sheetName val="Spoon University"/>
      <sheetName val="Student Activities"/>
      <sheetName val="Students for Life"/>
      <sheetName val="Talking Frogs"/>
      <sheetName val="Tunnel of Oppression"/>
      <sheetName val="Wellness Center"/>
      <sheetName val="TCUnderground"/>
      <sheetName val="TEDxTCU"/>
      <sheetName val="Dance Marathon"/>
      <sheetName val="Service Dog Organization"/>
      <sheetName val="Trumpet Guild"/>
      <sheetName val="Texas College Republicans"/>
      <sheetName val="American Chemical Society"/>
      <sheetName val="Career &amp; Professional Devel."/>
      <sheetName val="CSE Student Advisory"/>
      <sheetName val="The German House"/>
      <sheetName val="The Knights Who Say Knit"/>
      <sheetName val="The Wildlife Society"/>
      <sheetName val="Winifred Bryan Horney"/>
      <sheetName val="theCrew"/>
      <sheetName val="Write Love On Her Arms"/>
      <sheetName val="Transfer Center"/>
      <sheetName val="Tuba - Euphonium"/>
      <sheetName val="Turning Point USA"/>
      <sheetName val="United Latino Association"/>
      <sheetName val="Up 'Til Dawn"/>
      <sheetName val="Upsilon Pi Epsilon"/>
      <sheetName val="USITT"/>
      <sheetName val="V-Day Campaign"/>
      <sheetName val="Veteran International"/>
      <sheetName val="Vietnamese Student Association"/>
      <sheetName val="Women in Politics"/>
      <sheetName val="IGNITE"/>
      <sheetName val="WISE"/>
      <sheetName val="Women's Business Network"/>
      <sheetName val="Young Americans for Freedom"/>
      <sheetName val="Chi Upsilon Sigma"/>
      <sheetName val="Eta Iota Sigma"/>
      <sheetName val="TCU Auto Club"/>
      <sheetName val="The HOP"/>
      <sheetName val="Multicultural Greek Council"/>
      <sheetName val="DO NOT ERASE"/>
    </sheetNames>
    <sheetDataSet>
      <sheetData sheetId="0" refreshError="1"/>
      <sheetData sheetId="1" refreshError="1"/>
      <sheetData sheetId="2">
        <row r="4">
          <cell r="C4">
            <v>1875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>
        <row r="2">
          <cell r="A2" t="str">
            <v>Contract</v>
          </cell>
          <cell r="E2" t="str">
            <v>6410 - Services</v>
          </cell>
        </row>
        <row r="3">
          <cell r="E3" t="str">
            <v>6430 - Supplies</v>
          </cell>
        </row>
        <row r="4">
          <cell r="E4" t="str">
            <v>4411 - Misc. Income</v>
          </cell>
        </row>
        <row r="5">
          <cell r="E5" t="str">
            <v>4900 - Expense Recovery</v>
          </cell>
        </row>
        <row r="6">
          <cell r="E6" t="str">
            <v>6220 - Travel</v>
          </cell>
        </row>
        <row r="7">
          <cell r="E7" t="str">
            <v>6210 - Student Travel</v>
          </cell>
        </row>
        <row r="8">
          <cell r="E8" t="str">
            <v>6240 - Meals</v>
          </cell>
        </row>
        <row r="9">
          <cell r="E9" t="str">
            <v>6270 - Training/Workshops</v>
          </cell>
        </row>
        <row r="10">
          <cell r="E10" t="str">
            <v>6310 - Advertising</v>
          </cell>
        </row>
        <row r="11">
          <cell r="E11" t="str">
            <v>6330 - Dues/Subscriptions</v>
          </cell>
        </row>
        <row r="12">
          <cell r="E12" t="str">
            <v>6339 - Furniture</v>
          </cell>
        </row>
        <row r="13">
          <cell r="E13" t="str">
            <v>6340 - Equipment</v>
          </cell>
        </row>
        <row r="14">
          <cell r="E14" t="str">
            <v>6341 - Computer Equipment/Software</v>
          </cell>
        </row>
        <row r="15">
          <cell r="E15" t="str">
            <v>6343 - Rental Equipment</v>
          </cell>
        </row>
        <row r="16">
          <cell r="E16" t="str">
            <v>6345 - Food Services</v>
          </cell>
        </row>
        <row r="17">
          <cell r="E17" t="str">
            <v>6360 - Mailing Services</v>
          </cell>
        </row>
        <row r="18">
          <cell r="E18" t="str">
            <v>6365 - Printing Services</v>
          </cell>
        </row>
        <row r="19">
          <cell r="E19" t="str">
            <v>6370 - Postage</v>
          </cell>
        </row>
        <row r="20">
          <cell r="E20" t="str">
            <v>6380 - Printing/Copying</v>
          </cell>
        </row>
        <row r="21">
          <cell r="E21" t="str">
            <v>6390 - Publications</v>
          </cell>
        </row>
        <row r="22">
          <cell r="E22" t="str">
            <v>6440 - Bookstore Charge</v>
          </cell>
        </row>
        <row r="23">
          <cell r="E23" t="str">
            <v>6603 - Other Professional Fees</v>
          </cell>
        </row>
        <row r="24">
          <cell r="E2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696E-394C-47D8-AADE-4D4A288AEAB0}">
  <sheetPr>
    <pageSetUpPr fitToPage="1"/>
  </sheetPr>
  <dimension ref="A1:H129"/>
  <sheetViews>
    <sheetView showGridLines="0" tabSelected="1" zoomScale="86" zoomScaleNormal="86" workbookViewId="0">
      <selection activeCell="G30" sqref="G30"/>
    </sheetView>
  </sheetViews>
  <sheetFormatPr defaultColWidth="12.28515625" defaultRowHeight="14.25" x14ac:dyDescent="0.2"/>
  <cols>
    <col min="1" max="2" width="5.28515625" style="27" customWidth="1"/>
    <col min="3" max="3" width="70.140625" style="27" bestFit="1" customWidth="1"/>
    <col min="4" max="4" width="17.28515625" style="118" customWidth="1"/>
    <col min="5" max="5" width="7.140625" style="30" bestFit="1" customWidth="1"/>
    <col min="6" max="6" width="14.42578125" style="6" customWidth="1"/>
    <col min="7" max="7" width="28.7109375" style="6" customWidth="1"/>
    <col min="8" max="8" width="14.85546875" style="6" customWidth="1"/>
    <col min="9" max="9" width="14.28515625" style="6" bestFit="1" customWidth="1"/>
    <col min="10" max="10" width="27.28515625" style="6" bestFit="1" customWidth="1"/>
    <col min="11" max="11" width="14.28515625" style="6" bestFit="1" customWidth="1"/>
    <col min="12" max="16384" width="12.28515625" style="6"/>
  </cols>
  <sheetData>
    <row r="1" spans="1:8" x14ac:dyDescent="0.2">
      <c r="A1" s="6"/>
      <c r="B1" s="6"/>
      <c r="C1" s="6"/>
      <c r="D1" s="86"/>
      <c r="E1" s="17"/>
      <c r="F1" s="18"/>
    </row>
    <row r="2" spans="1:8" ht="12.95" customHeight="1" x14ac:dyDescent="0.3">
      <c r="A2" s="6"/>
      <c r="B2" s="6"/>
      <c r="C2" s="128"/>
      <c r="D2" s="87"/>
      <c r="E2" s="128"/>
      <c r="F2" s="18"/>
    </row>
    <row r="3" spans="1:8" ht="12.95" customHeight="1" x14ac:dyDescent="0.2">
      <c r="A3" s="6"/>
      <c r="B3" s="144"/>
      <c r="C3" s="144"/>
      <c r="D3" s="144"/>
      <c r="E3" s="144"/>
      <c r="F3" s="18"/>
    </row>
    <row r="4" spans="1:8" ht="12.95" customHeight="1" x14ac:dyDescent="0.2">
      <c r="A4" s="6"/>
      <c r="B4" s="144"/>
      <c r="C4" s="144"/>
      <c r="D4" s="144"/>
      <c r="E4" s="144"/>
      <c r="F4" s="18"/>
    </row>
    <row r="5" spans="1:8" ht="12.95" customHeight="1" x14ac:dyDescent="0.2">
      <c r="A5" s="6"/>
      <c r="B5" s="144"/>
      <c r="C5" s="144"/>
      <c r="D5" s="144"/>
      <c r="E5" s="144"/>
      <c r="F5" s="18"/>
    </row>
    <row r="6" spans="1:8" ht="12.95" customHeight="1" x14ac:dyDescent="0.2">
      <c r="A6" s="6"/>
      <c r="B6" s="144"/>
      <c r="C6" s="144"/>
      <c r="D6" s="144"/>
      <c r="E6" s="144"/>
      <c r="F6" s="18"/>
    </row>
    <row r="7" spans="1:8" ht="12.95" customHeight="1" x14ac:dyDescent="0.2">
      <c r="A7" s="6"/>
      <c r="B7" s="144"/>
      <c r="C7" s="144"/>
      <c r="D7" s="144"/>
      <c r="E7" s="144"/>
      <c r="F7" s="18"/>
    </row>
    <row r="8" spans="1:8" ht="12.95" customHeight="1" x14ac:dyDescent="0.3">
      <c r="A8" s="6"/>
      <c r="B8" s="128"/>
      <c r="C8" s="128"/>
      <c r="D8" s="87"/>
      <c r="E8" s="128"/>
      <c r="F8" s="18"/>
    </row>
    <row r="9" spans="1:8" ht="24.75" x14ac:dyDescent="0.3">
      <c r="A9" s="6"/>
      <c r="B9" s="145" t="s">
        <v>113</v>
      </c>
      <c r="C9" s="145"/>
      <c r="D9" s="145"/>
      <c r="E9" s="145"/>
      <c r="F9" s="18"/>
    </row>
    <row r="10" spans="1:8" ht="12.95" customHeight="1" thickBot="1" x14ac:dyDescent="0.35">
      <c r="A10" s="6"/>
      <c r="B10" s="6"/>
      <c r="C10" s="19"/>
      <c r="D10" s="86"/>
      <c r="E10" s="17"/>
      <c r="F10" s="18"/>
    </row>
    <row r="11" spans="1:8" ht="20.85" customHeight="1" thickTop="1" thickBot="1" x14ac:dyDescent="0.25">
      <c r="A11" s="6"/>
      <c r="B11" s="146" t="s">
        <v>0</v>
      </c>
      <c r="C11" s="147"/>
      <c r="D11" s="147"/>
      <c r="E11" s="148"/>
      <c r="F11" s="6" t="s">
        <v>118</v>
      </c>
    </row>
    <row r="12" spans="1:8" s="8" customFormat="1" ht="15" thickTop="1" x14ac:dyDescent="0.2">
      <c r="B12" s="37"/>
      <c r="C12" s="38" t="s">
        <v>1</v>
      </c>
      <c r="D12" s="88"/>
      <c r="E12" s="67"/>
      <c r="H12" s="9"/>
    </row>
    <row r="13" spans="1:8" s="8" customFormat="1" x14ac:dyDescent="0.2">
      <c r="B13" s="7"/>
      <c r="C13" s="39" t="s">
        <v>2</v>
      </c>
      <c r="D13" s="89">
        <v>-865000</v>
      </c>
      <c r="E13" s="68"/>
      <c r="F13" s="8" t="s">
        <v>119</v>
      </c>
    </row>
    <row r="14" spans="1:8" s="8" customFormat="1" x14ac:dyDescent="0.2">
      <c r="B14" s="7"/>
      <c r="C14" s="40" t="s">
        <v>103</v>
      </c>
      <c r="D14" s="133" t="s">
        <v>117</v>
      </c>
      <c r="E14" s="68"/>
    </row>
    <row r="15" spans="1:8" s="8" customFormat="1" ht="15" thickBot="1" x14ac:dyDescent="0.25">
      <c r="B15" s="7"/>
      <c r="C15" s="22" t="s">
        <v>3</v>
      </c>
      <c r="D15" s="90">
        <f>SUM(D13:D14)</f>
        <v>-865000</v>
      </c>
      <c r="E15" s="69"/>
    </row>
    <row r="16" spans="1:8" s="8" customFormat="1" ht="15" thickTop="1" x14ac:dyDescent="0.2">
      <c r="B16" s="7"/>
      <c r="C16" s="41"/>
      <c r="D16" s="89"/>
      <c r="E16" s="68"/>
    </row>
    <row r="17" spans="1:7" s="8" customFormat="1" ht="15" thickBot="1" x14ac:dyDescent="0.25">
      <c r="B17" s="7"/>
      <c r="C17" s="21" t="s">
        <v>4</v>
      </c>
      <c r="D17" s="91"/>
      <c r="E17" s="68"/>
    </row>
    <row r="18" spans="1:7" s="8" customFormat="1" x14ac:dyDescent="0.2">
      <c r="B18" s="7"/>
      <c r="C18" s="42" t="s">
        <v>5</v>
      </c>
      <c r="D18" s="92">
        <v>206500</v>
      </c>
      <c r="E18" s="129">
        <f t="shared" ref="E18:E23" si="0">-D18/$D$15</f>
        <v>0.23872832369942196</v>
      </c>
      <c r="F18" s="8" t="s">
        <v>119</v>
      </c>
    </row>
    <row r="19" spans="1:7" s="8" customFormat="1" x14ac:dyDescent="0.2">
      <c r="B19" s="7"/>
      <c r="C19" s="52" t="s">
        <v>6</v>
      </c>
      <c r="D19" s="93">
        <v>10200</v>
      </c>
      <c r="E19" s="130">
        <f t="shared" si="0"/>
        <v>1.1791907514450866E-2</v>
      </c>
      <c r="F19" s="8" t="s">
        <v>119</v>
      </c>
    </row>
    <row r="20" spans="1:7" s="8" customFormat="1" x14ac:dyDescent="0.2">
      <c r="B20" s="7"/>
      <c r="C20" s="43" t="s">
        <v>7</v>
      </c>
      <c r="D20" s="94">
        <v>69800</v>
      </c>
      <c r="E20" s="130">
        <f t="shared" si="0"/>
        <v>8.0693641618497111E-2</v>
      </c>
      <c r="F20" s="8" t="s">
        <v>119</v>
      </c>
      <c r="G20" s="34"/>
    </row>
    <row r="21" spans="1:7" s="10" customFormat="1" x14ac:dyDescent="0.2">
      <c r="A21" s="8"/>
      <c r="B21" s="7"/>
      <c r="C21" s="44" t="s">
        <v>106</v>
      </c>
      <c r="D21" s="95">
        <v>161000</v>
      </c>
      <c r="E21" s="130">
        <f t="shared" si="0"/>
        <v>0.18612716763005779</v>
      </c>
      <c r="F21" s="10" t="s">
        <v>119</v>
      </c>
    </row>
    <row r="22" spans="1:7" s="8" customFormat="1" x14ac:dyDescent="0.2">
      <c r="B22" s="7"/>
      <c r="C22" s="53" t="s">
        <v>8</v>
      </c>
      <c r="D22" s="96">
        <v>27500</v>
      </c>
      <c r="E22" s="130">
        <f t="shared" si="0"/>
        <v>3.1791907514450865E-2</v>
      </c>
      <c r="F22" s="8" t="s">
        <v>119</v>
      </c>
    </row>
    <row r="23" spans="1:7" s="8" customFormat="1" x14ac:dyDescent="0.2">
      <c r="B23" s="7"/>
      <c r="C23" s="45" t="s">
        <v>9</v>
      </c>
      <c r="D23" s="97">
        <v>390000</v>
      </c>
      <c r="E23" s="131">
        <f t="shared" si="0"/>
        <v>0.45086705202312138</v>
      </c>
      <c r="F23" s="8" t="s">
        <v>119</v>
      </c>
    </row>
    <row r="24" spans="1:7" s="10" customFormat="1" ht="15" thickBot="1" x14ac:dyDescent="0.25">
      <c r="A24" s="8"/>
      <c r="B24" s="7"/>
      <c r="C24" s="11" t="s">
        <v>10</v>
      </c>
      <c r="D24" s="98">
        <f>SUM(D18:D23)</f>
        <v>865000</v>
      </c>
      <c r="E24" s="132">
        <f>100%</f>
        <v>1</v>
      </c>
    </row>
    <row r="25" spans="1:7" s="8" customFormat="1" ht="16.5" thickTop="1" thickBot="1" x14ac:dyDescent="0.3">
      <c r="B25" s="12"/>
      <c r="C25" s="23"/>
      <c r="D25" s="99"/>
      <c r="E25" s="70"/>
    </row>
    <row r="26" spans="1:7" s="8" customFormat="1" ht="15.75" thickBot="1" x14ac:dyDescent="0.3">
      <c r="C26" s="1"/>
      <c r="D26" s="100"/>
      <c r="E26" s="24"/>
    </row>
    <row r="27" spans="1:7" s="8" customFormat="1" ht="15.75" thickTop="1" thickBot="1" x14ac:dyDescent="0.25">
      <c r="B27" s="149" t="s">
        <v>11</v>
      </c>
      <c r="C27" s="150"/>
      <c r="D27" s="150"/>
      <c r="E27" s="151"/>
      <c r="F27" s="20"/>
    </row>
    <row r="28" spans="1:7" s="8" customFormat="1" ht="20.85" customHeight="1" x14ac:dyDescent="0.2">
      <c r="B28" s="71"/>
      <c r="C28" s="72"/>
      <c r="D28" s="101"/>
      <c r="E28" s="73"/>
      <c r="F28" s="20"/>
    </row>
    <row r="29" spans="1:7" s="8" customFormat="1" ht="15" x14ac:dyDescent="0.25">
      <c r="B29" s="74"/>
      <c r="C29" s="152" t="s">
        <v>12</v>
      </c>
      <c r="D29" s="153"/>
      <c r="E29" s="75"/>
    </row>
    <row r="30" spans="1:7" s="8" customFormat="1" ht="15" x14ac:dyDescent="0.25">
      <c r="B30" s="74"/>
      <c r="C30" s="4" t="s">
        <v>13</v>
      </c>
      <c r="D30" s="89"/>
      <c r="E30" s="75"/>
    </row>
    <row r="31" spans="1:7" s="8" customFormat="1" ht="15" x14ac:dyDescent="0.25">
      <c r="B31" s="74"/>
      <c r="C31" s="122" t="s">
        <v>14</v>
      </c>
      <c r="D31" s="127">
        <v>4000</v>
      </c>
      <c r="E31" s="76"/>
    </row>
    <row r="32" spans="1:7" s="8" customFormat="1" ht="15" x14ac:dyDescent="0.25">
      <c r="B32" s="74"/>
      <c r="C32" s="61" t="s">
        <v>94</v>
      </c>
      <c r="D32" s="102">
        <v>500</v>
      </c>
      <c r="E32" s="76"/>
      <c r="F32" s="8" t="s">
        <v>119</v>
      </c>
    </row>
    <row r="33" spans="2:6" s="8" customFormat="1" ht="15" x14ac:dyDescent="0.25">
      <c r="B33" s="74"/>
      <c r="C33" s="61" t="s">
        <v>15</v>
      </c>
      <c r="D33" s="102">
        <v>8000</v>
      </c>
      <c r="E33" s="76"/>
      <c r="F33" s="8" t="s">
        <v>119</v>
      </c>
    </row>
    <row r="34" spans="2:6" s="8" customFormat="1" ht="15" x14ac:dyDescent="0.25">
      <c r="B34" s="74"/>
      <c r="C34" s="61" t="s">
        <v>16</v>
      </c>
      <c r="D34" s="102">
        <v>170000</v>
      </c>
      <c r="E34" s="76"/>
    </row>
    <row r="35" spans="2:6" s="8" customFormat="1" ht="15" x14ac:dyDescent="0.25">
      <c r="B35" s="74"/>
      <c r="C35" s="62" t="s">
        <v>18</v>
      </c>
      <c r="D35" s="103"/>
      <c r="E35" s="76"/>
    </row>
    <row r="36" spans="2:6" s="54" customFormat="1" ht="15" x14ac:dyDescent="0.25">
      <c r="B36" s="77"/>
      <c r="C36" s="59" t="s">
        <v>19</v>
      </c>
      <c r="D36" s="104">
        <v>10000</v>
      </c>
      <c r="E36" s="78"/>
    </row>
    <row r="37" spans="2:6" s="54" customFormat="1" ht="15" x14ac:dyDescent="0.25">
      <c r="B37" s="77"/>
      <c r="C37" s="63" t="s">
        <v>114</v>
      </c>
      <c r="D37" s="105">
        <v>4000</v>
      </c>
      <c r="E37" s="78"/>
      <c r="F37" s="54" t="s">
        <v>119</v>
      </c>
    </row>
    <row r="38" spans="2:6" s="14" customFormat="1" ht="15" x14ac:dyDescent="0.25">
      <c r="B38" s="74"/>
      <c r="C38" s="63" t="s">
        <v>20</v>
      </c>
      <c r="D38" s="105">
        <v>10000</v>
      </c>
      <c r="E38" s="76"/>
    </row>
    <row r="39" spans="2:6" s="8" customFormat="1" ht="15.75" thickBot="1" x14ac:dyDescent="0.3">
      <c r="B39" s="74"/>
      <c r="C39" s="64" t="s">
        <v>21</v>
      </c>
      <c r="D39" s="106">
        <f>SUM(D30:D34,D36:D38)</f>
        <v>206500</v>
      </c>
      <c r="E39" s="76"/>
    </row>
    <row r="40" spans="2:6" s="8" customFormat="1" ht="15.75" thickTop="1" x14ac:dyDescent="0.25">
      <c r="B40" s="74"/>
      <c r="C40" s="31"/>
      <c r="D40" s="107"/>
      <c r="E40" s="76"/>
    </row>
    <row r="41" spans="2:6" s="8" customFormat="1" ht="15" x14ac:dyDescent="0.25">
      <c r="B41" s="74"/>
      <c r="C41" s="154" t="s">
        <v>6</v>
      </c>
      <c r="D41" s="155"/>
      <c r="E41" s="76"/>
    </row>
    <row r="42" spans="2:6" s="8" customFormat="1" ht="15" x14ac:dyDescent="0.25">
      <c r="B42" s="74"/>
      <c r="C42" s="4" t="s">
        <v>13</v>
      </c>
      <c r="D42" s="89"/>
      <c r="E42" s="76"/>
    </row>
    <row r="43" spans="2:6" s="8" customFormat="1" x14ac:dyDescent="0.2">
      <c r="B43" s="79"/>
      <c r="C43" s="122" t="s">
        <v>14</v>
      </c>
      <c r="D43" s="127">
        <v>3000</v>
      </c>
      <c r="E43" s="75"/>
    </row>
    <row r="44" spans="2:6" s="8" customFormat="1" x14ac:dyDescent="0.2">
      <c r="B44" s="79"/>
      <c r="C44" s="61" t="s">
        <v>94</v>
      </c>
      <c r="D44" s="102">
        <v>500</v>
      </c>
      <c r="E44" s="75"/>
    </row>
    <row r="45" spans="2:6" s="8" customFormat="1" x14ac:dyDescent="0.2">
      <c r="B45" s="79"/>
      <c r="C45" s="61" t="s">
        <v>22</v>
      </c>
      <c r="D45" s="102">
        <v>1200</v>
      </c>
      <c r="E45" s="75"/>
      <c r="F45" s="8" t="s">
        <v>119</v>
      </c>
    </row>
    <row r="46" spans="2:6" s="8" customFormat="1" x14ac:dyDescent="0.2">
      <c r="B46" s="79"/>
      <c r="C46" s="61" t="s">
        <v>112</v>
      </c>
      <c r="D46" s="102">
        <v>5000</v>
      </c>
      <c r="E46" s="76"/>
    </row>
    <row r="47" spans="2:6" s="8" customFormat="1" x14ac:dyDescent="0.2">
      <c r="B47" s="79"/>
      <c r="C47" s="61" t="s">
        <v>23</v>
      </c>
      <c r="D47" s="108">
        <v>500</v>
      </c>
      <c r="E47" s="76"/>
    </row>
    <row r="48" spans="2:6" s="8" customFormat="1" ht="15" thickBot="1" x14ac:dyDescent="0.25">
      <c r="B48" s="79"/>
      <c r="C48" s="64" t="s">
        <v>24</v>
      </c>
      <c r="D48" s="109">
        <f>SUM(D42:D47)</f>
        <v>10200</v>
      </c>
      <c r="E48" s="76"/>
    </row>
    <row r="49" spans="2:6" s="8" customFormat="1" ht="15" thickTop="1" x14ac:dyDescent="0.2">
      <c r="B49" s="80"/>
      <c r="C49" s="50"/>
      <c r="D49" s="107"/>
      <c r="E49" s="76"/>
      <c r="F49" s="57"/>
    </row>
    <row r="50" spans="2:6" s="15" customFormat="1" x14ac:dyDescent="0.2">
      <c r="B50" s="79"/>
      <c r="C50" s="134" t="s">
        <v>25</v>
      </c>
      <c r="D50" s="135"/>
      <c r="E50" s="76"/>
    </row>
    <row r="51" spans="2:6" s="8" customFormat="1" x14ac:dyDescent="0.2">
      <c r="B51" s="79"/>
      <c r="C51" s="62" t="s">
        <v>13</v>
      </c>
      <c r="D51" s="110"/>
      <c r="E51" s="76"/>
    </row>
    <row r="52" spans="2:6" s="8" customFormat="1" x14ac:dyDescent="0.2">
      <c r="B52" s="79"/>
      <c r="C52" s="122" t="s">
        <v>14</v>
      </c>
      <c r="D52" s="123">
        <v>3000</v>
      </c>
      <c r="E52" s="81"/>
    </row>
    <row r="53" spans="2:6" s="8" customFormat="1" x14ac:dyDescent="0.2">
      <c r="B53" s="79"/>
      <c r="C53" s="58"/>
      <c r="D53" s="111"/>
      <c r="E53" s="75"/>
    </row>
    <row r="54" spans="2:6" s="8" customFormat="1" x14ac:dyDescent="0.2">
      <c r="B54" s="79"/>
      <c r="C54" s="136" t="s">
        <v>107</v>
      </c>
      <c r="D54" s="137"/>
      <c r="E54" s="75"/>
    </row>
    <row r="55" spans="2:6" s="8" customFormat="1" x14ac:dyDescent="0.2">
      <c r="B55" s="82"/>
      <c r="C55" s="65" t="s">
        <v>26</v>
      </c>
      <c r="D55" s="112">
        <v>150000</v>
      </c>
      <c r="E55" s="75"/>
    </row>
    <row r="56" spans="2:6" s="8" customFormat="1" x14ac:dyDescent="0.2">
      <c r="B56" s="82"/>
      <c r="C56" s="66" t="s">
        <v>95</v>
      </c>
      <c r="D56" s="113">
        <v>8000</v>
      </c>
      <c r="E56" s="75"/>
      <c r="F56" s="8" t="s">
        <v>119</v>
      </c>
    </row>
    <row r="57" spans="2:6" s="8" customFormat="1" ht="15" thickBot="1" x14ac:dyDescent="0.25">
      <c r="B57" s="82"/>
      <c r="C57" s="64" t="s">
        <v>24</v>
      </c>
      <c r="D57" s="109">
        <f>SUM(D55:D56,D51:D52)</f>
        <v>161000</v>
      </c>
      <c r="E57" s="75"/>
    </row>
    <row r="58" spans="2:6" s="8" customFormat="1" ht="15" thickTop="1" x14ac:dyDescent="0.2">
      <c r="B58" s="82"/>
      <c r="C58" s="50"/>
      <c r="D58" s="107"/>
      <c r="E58" s="75"/>
    </row>
    <row r="59" spans="2:6" s="16" customFormat="1" x14ac:dyDescent="0.2">
      <c r="B59" s="79"/>
      <c r="C59" s="138" t="s">
        <v>27</v>
      </c>
      <c r="D59" s="139"/>
      <c r="E59" s="75"/>
    </row>
    <row r="60" spans="2:6" s="8" customFormat="1" x14ac:dyDescent="0.2">
      <c r="B60" s="79"/>
      <c r="C60" s="2" t="s">
        <v>109</v>
      </c>
      <c r="D60" s="89">
        <v>1500</v>
      </c>
      <c r="E60" s="76"/>
    </row>
    <row r="61" spans="2:6" s="8" customFormat="1" x14ac:dyDescent="0.2">
      <c r="B61" s="79"/>
      <c r="C61" s="2" t="s">
        <v>110</v>
      </c>
      <c r="D61" s="110">
        <v>1500</v>
      </c>
      <c r="E61" s="76"/>
    </row>
    <row r="62" spans="2:6" s="8" customFormat="1" x14ac:dyDescent="0.2">
      <c r="B62" s="79"/>
      <c r="C62" s="2" t="s">
        <v>96</v>
      </c>
      <c r="D62" s="110">
        <v>1500</v>
      </c>
      <c r="E62" s="76"/>
    </row>
    <row r="63" spans="2:6" s="8" customFormat="1" x14ac:dyDescent="0.2">
      <c r="B63" s="79"/>
      <c r="C63" s="2" t="s">
        <v>29</v>
      </c>
      <c r="D63" s="110">
        <v>1500</v>
      </c>
      <c r="E63" s="76"/>
      <c r="F63" s="8" t="s">
        <v>119</v>
      </c>
    </row>
    <row r="64" spans="2:6" s="54" customFormat="1" x14ac:dyDescent="0.2">
      <c r="B64" s="83"/>
      <c r="C64" s="4" t="s">
        <v>30</v>
      </c>
      <c r="D64" s="110"/>
      <c r="E64" s="76"/>
    </row>
    <row r="65" spans="2:6" s="8" customFormat="1" x14ac:dyDescent="0.2">
      <c r="B65" s="79"/>
      <c r="C65" s="5" t="s">
        <v>97</v>
      </c>
      <c r="D65" s="114">
        <v>4500</v>
      </c>
      <c r="E65" s="75"/>
      <c r="F65" s="8" t="s">
        <v>119</v>
      </c>
    </row>
    <row r="66" spans="2:6" s="8" customFormat="1" x14ac:dyDescent="0.2">
      <c r="B66" s="79"/>
      <c r="C66" s="3" t="s">
        <v>31</v>
      </c>
      <c r="D66" s="85">
        <v>2500</v>
      </c>
      <c r="E66" s="75"/>
    </row>
    <row r="67" spans="2:6" s="8" customFormat="1" x14ac:dyDescent="0.2">
      <c r="B67" s="79"/>
      <c r="C67" s="4" t="s">
        <v>32</v>
      </c>
      <c r="D67" s="110"/>
      <c r="E67" s="75"/>
    </row>
    <row r="68" spans="2:6" s="8" customFormat="1" x14ac:dyDescent="0.2">
      <c r="B68" s="79"/>
      <c r="C68" s="5" t="s">
        <v>33</v>
      </c>
      <c r="D68" s="114">
        <v>2500</v>
      </c>
      <c r="E68" s="84"/>
      <c r="F68" s="8" t="s">
        <v>119</v>
      </c>
    </row>
    <row r="69" spans="2:6" s="8" customFormat="1" x14ac:dyDescent="0.2">
      <c r="B69" s="79"/>
      <c r="C69" s="3" t="s">
        <v>34</v>
      </c>
      <c r="D69" s="85">
        <v>12000</v>
      </c>
      <c r="E69" s="84"/>
    </row>
    <row r="70" spans="2:6" s="8" customFormat="1" ht="15" thickBot="1" x14ac:dyDescent="0.25">
      <c r="B70" s="79"/>
      <c r="C70" s="25" t="s">
        <v>21</v>
      </c>
      <c r="D70" s="90">
        <f>SUM(D60:D63,D65:D66,D68:D69)</f>
        <v>27500</v>
      </c>
      <c r="E70" s="84"/>
    </row>
    <row r="71" spans="2:6" s="8" customFormat="1" ht="15" thickTop="1" x14ac:dyDescent="0.2">
      <c r="B71" s="79"/>
      <c r="C71" s="29"/>
      <c r="D71" s="107"/>
      <c r="E71" s="84"/>
    </row>
    <row r="72" spans="2:6" s="8" customFormat="1" x14ac:dyDescent="0.2">
      <c r="B72" s="79"/>
      <c r="C72" s="140" t="s">
        <v>35</v>
      </c>
      <c r="D72" s="141"/>
      <c r="E72" s="84"/>
    </row>
    <row r="73" spans="2:6" s="8" customFormat="1" x14ac:dyDescent="0.2">
      <c r="B73" s="79"/>
      <c r="C73" s="4" t="s">
        <v>13</v>
      </c>
      <c r="D73" s="89"/>
      <c r="E73" s="84"/>
    </row>
    <row r="74" spans="2:6" s="8" customFormat="1" x14ac:dyDescent="0.2">
      <c r="B74" s="79"/>
      <c r="C74" s="122" t="s">
        <v>14</v>
      </c>
      <c r="D74" s="123">
        <v>3000</v>
      </c>
      <c r="E74" s="84"/>
      <c r="F74" s="55"/>
    </row>
    <row r="75" spans="2:6" s="8" customFormat="1" x14ac:dyDescent="0.2">
      <c r="B75" s="79"/>
      <c r="C75" s="62" t="s">
        <v>36</v>
      </c>
      <c r="D75" s="110"/>
      <c r="E75" s="84"/>
    </row>
    <row r="76" spans="2:6" s="8" customFormat="1" x14ac:dyDescent="0.2">
      <c r="B76" s="79"/>
      <c r="C76" s="59" t="s">
        <v>37</v>
      </c>
      <c r="D76" s="114">
        <v>45000</v>
      </c>
      <c r="E76" s="84"/>
      <c r="F76" s="8" t="s">
        <v>119</v>
      </c>
    </row>
    <row r="77" spans="2:6" s="8" customFormat="1" x14ac:dyDescent="0.2">
      <c r="B77" s="79"/>
      <c r="C77" s="63" t="s">
        <v>98</v>
      </c>
      <c r="D77" s="115">
        <v>1500</v>
      </c>
      <c r="E77" s="84"/>
      <c r="F77" s="8" t="s">
        <v>119</v>
      </c>
    </row>
    <row r="78" spans="2:6" s="8" customFormat="1" x14ac:dyDescent="0.2">
      <c r="B78" s="79"/>
      <c r="C78" s="63" t="s">
        <v>99</v>
      </c>
      <c r="D78" s="115">
        <v>1500</v>
      </c>
      <c r="E78" s="84"/>
    </row>
    <row r="79" spans="2:6" s="8" customFormat="1" x14ac:dyDescent="0.2">
      <c r="B79" s="79"/>
      <c r="C79" s="63" t="s">
        <v>100</v>
      </c>
      <c r="D79" s="119">
        <v>1000</v>
      </c>
      <c r="E79" s="84"/>
    </row>
    <row r="80" spans="2:6" s="8" customFormat="1" x14ac:dyDescent="0.2">
      <c r="B80" s="79"/>
      <c r="C80" s="120" t="s">
        <v>38</v>
      </c>
      <c r="D80" s="121">
        <v>5000</v>
      </c>
      <c r="E80" s="75"/>
    </row>
    <row r="81" spans="2:6" s="8" customFormat="1" x14ac:dyDescent="0.2">
      <c r="B81" s="79"/>
      <c r="C81" s="62" t="s">
        <v>32</v>
      </c>
      <c r="D81" s="110"/>
      <c r="E81" s="75"/>
    </row>
    <row r="82" spans="2:6" s="8" customFormat="1" x14ac:dyDescent="0.2">
      <c r="B82" s="79"/>
      <c r="C82" s="59" t="s">
        <v>102</v>
      </c>
      <c r="D82" s="114">
        <v>5000</v>
      </c>
      <c r="E82" s="75"/>
    </row>
    <row r="83" spans="2:6" s="8" customFormat="1" x14ac:dyDescent="0.2">
      <c r="B83" s="79"/>
      <c r="C83" s="63" t="s">
        <v>115</v>
      </c>
      <c r="D83" s="115">
        <v>6500</v>
      </c>
      <c r="E83" s="75"/>
      <c r="F83" s="8" t="s">
        <v>119</v>
      </c>
    </row>
    <row r="84" spans="2:6" s="8" customFormat="1" x14ac:dyDescent="0.2">
      <c r="B84" s="79"/>
      <c r="C84" s="63" t="s">
        <v>111</v>
      </c>
      <c r="D84" s="115">
        <v>300</v>
      </c>
      <c r="E84" s="75"/>
    </row>
    <row r="85" spans="2:6" s="8" customFormat="1" x14ac:dyDescent="0.2">
      <c r="B85" s="79"/>
      <c r="C85" s="63" t="s">
        <v>40</v>
      </c>
      <c r="D85" s="115">
        <v>1000</v>
      </c>
      <c r="E85" s="75"/>
    </row>
    <row r="86" spans="2:6" s="8" customFormat="1" ht="15" thickBot="1" x14ac:dyDescent="0.25">
      <c r="B86" s="79"/>
      <c r="C86" s="25" t="s">
        <v>21</v>
      </c>
      <c r="D86" s="90">
        <f>SUM(D74:D85)</f>
        <v>69800</v>
      </c>
      <c r="E86" s="75"/>
    </row>
    <row r="87" spans="2:6" s="8" customFormat="1" ht="15" thickTop="1" x14ac:dyDescent="0.2">
      <c r="B87" s="79"/>
      <c r="C87" s="29"/>
      <c r="D87" s="107"/>
      <c r="E87" s="75"/>
    </row>
    <row r="88" spans="2:6" s="8" customFormat="1" x14ac:dyDescent="0.2">
      <c r="B88" s="79"/>
      <c r="C88" s="142" t="s">
        <v>9</v>
      </c>
      <c r="D88" s="143"/>
      <c r="E88" s="75"/>
    </row>
    <row r="89" spans="2:6" s="8" customFormat="1" x14ac:dyDescent="0.2">
      <c r="B89" s="79"/>
      <c r="C89" s="4" t="s">
        <v>42</v>
      </c>
      <c r="D89" s="107"/>
      <c r="E89" s="75"/>
    </row>
    <row r="90" spans="2:6" s="8" customFormat="1" x14ac:dyDescent="0.2">
      <c r="B90" s="79"/>
      <c r="C90" s="26" t="s">
        <v>43</v>
      </c>
      <c r="D90" s="116">
        <v>70000</v>
      </c>
      <c r="E90" s="75"/>
    </row>
    <row r="91" spans="2:6" s="8" customFormat="1" x14ac:dyDescent="0.2">
      <c r="B91" s="79"/>
      <c r="C91" s="2" t="s">
        <v>104</v>
      </c>
      <c r="D91" s="107">
        <v>40000</v>
      </c>
      <c r="E91" s="75"/>
    </row>
    <row r="92" spans="2:6" s="8" customFormat="1" x14ac:dyDescent="0.2">
      <c r="B92" s="79"/>
      <c r="C92" s="2" t="s">
        <v>44</v>
      </c>
      <c r="D92" s="107">
        <v>50000</v>
      </c>
      <c r="E92" s="75"/>
    </row>
    <row r="93" spans="2:6" s="8" customFormat="1" x14ac:dyDescent="0.2">
      <c r="B93" s="79"/>
      <c r="C93" s="2" t="s">
        <v>45</v>
      </c>
      <c r="D93" s="107">
        <v>25000</v>
      </c>
      <c r="E93" s="75"/>
    </row>
    <row r="94" spans="2:6" s="8" customFormat="1" x14ac:dyDescent="0.2">
      <c r="B94" s="79"/>
      <c r="C94" s="2" t="s">
        <v>46</v>
      </c>
      <c r="D94" s="107">
        <v>45000</v>
      </c>
      <c r="E94" s="75"/>
      <c r="F94" s="56"/>
    </row>
    <row r="95" spans="2:6" s="8" customFormat="1" x14ac:dyDescent="0.2">
      <c r="B95" s="79"/>
      <c r="C95" s="2" t="s">
        <v>47</v>
      </c>
      <c r="D95" s="107">
        <v>35000</v>
      </c>
      <c r="E95" s="75"/>
      <c r="F95" s="56"/>
    </row>
    <row r="96" spans="2:6" s="8" customFormat="1" x14ac:dyDescent="0.2">
      <c r="B96" s="79"/>
      <c r="C96" s="2" t="s">
        <v>48</v>
      </c>
      <c r="D96" s="107">
        <v>40000</v>
      </c>
      <c r="E96" s="75"/>
      <c r="F96" s="56" t="s">
        <v>119</v>
      </c>
    </row>
    <row r="97" spans="1:6" s="8" customFormat="1" x14ac:dyDescent="0.2">
      <c r="B97" s="79"/>
      <c r="C97" s="61" t="s">
        <v>108</v>
      </c>
      <c r="D97" s="107">
        <v>85000</v>
      </c>
      <c r="E97" s="75"/>
    </row>
    <row r="98" spans="1:6" s="8" customFormat="1" ht="15" thickBot="1" x14ac:dyDescent="0.25">
      <c r="B98" s="79"/>
      <c r="C98" s="51" t="s">
        <v>21</v>
      </c>
      <c r="D98" s="117">
        <f>SUM(D90:D97)</f>
        <v>390000</v>
      </c>
      <c r="E98" s="75"/>
    </row>
    <row r="99" spans="1:6" s="8" customFormat="1" ht="15" thickBot="1" x14ac:dyDescent="0.25">
      <c r="A99" s="29"/>
      <c r="B99" s="126"/>
      <c r="C99" s="124"/>
      <c r="D99" s="125"/>
      <c r="E99" s="13"/>
    </row>
    <row r="100" spans="1:6" s="8" customFormat="1" x14ac:dyDescent="0.2">
      <c r="A100" s="29"/>
      <c r="B100" s="29"/>
      <c r="C100" s="27" t="s">
        <v>116</v>
      </c>
      <c r="D100" s="118">
        <f>D98+D86+D70+D57+D48+D39</f>
        <v>865000</v>
      </c>
      <c r="E100" s="35"/>
    </row>
    <row r="101" spans="1:6" s="8" customFormat="1" x14ac:dyDescent="0.2">
      <c r="A101" s="29"/>
      <c r="B101" s="29"/>
      <c r="C101" s="27"/>
      <c r="D101" s="118"/>
      <c r="E101" s="35"/>
    </row>
    <row r="102" spans="1:6" s="8" customFormat="1" x14ac:dyDescent="0.2">
      <c r="B102" s="29"/>
      <c r="C102" s="156" t="s">
        <v>120</v>
      </c>
      <c r="D102" s="118"/>
      <c r="E102" s="33"/>
    </row>
    <row r="103" spans="1:6" s="8" customFormat="1" ht="15" x14ac:dyDescent="0.25">
      <c r="B103" s="29"/>
      <c r="C103" s="27" t="s">
        <v>122</v>
      </c>
      <c r="D103" s="118"/>
      <c r="E103" s="36"/>
      <c r="F103" s="20"/>
    </row>
    <row r="104" spans="1:6" s="8" customFormat="1" x14ac:dyDescent="0.2">
      <c r="B104" s="29"/>
      <c r="C104" s="156" t="s">
        <v>121</v>
      </c>
      <c r="D104" s="118"/>
      <c r="E104" s="28"/>
      <c r="F104" s="20"/>
    </row>
    <row r="105" spans="1:6" s="8" customFormat="1" x14ac:dyDescent="0.2">
      <c r="B105" s="29"/>
      <c r="C105" s="27" t="s">
        <v>114</v>
      </c>
      <c r="D105" s="118"/>
      <c r="E105" s="28"/>
      <c r="F105" s="20"/>
    </row>
    <row r="106" spans="1:6" s="8" customFormat="1" x14ac:dyDescent="0.2">
      <c r="B106" s="29"/>
      <c r="C106" s="27"/>
      <c r="D106" s="118"/>
      <c r="E106" s="28"/>
      <c r="F106" s="20"/>
    </row>
    <row r="107" spans="1:6" s="8" customFormat="1" x14ac:dyDescent="0.2">
      <c r="B107" s="29"/>
      <c r="C107" s="27"/>
      <c r="D107" s="118"/>
      <c r="E107" s="28"/>
      <c r="F107" s="20"/>
    </row>
    <row r="108" spans="1:6" s="8" customFormat="1" x14ac:dyDescent="0.2">
      <c r="B108" s="29"/>
      <c r="C108" s="27"/>
      <c r="D108" s="118"/>
      <c r="E108" s="30"/>
      <c r="F108" s="20"/>
    </row>
    <row r="109" spans="1:6" s="8" customFormat="1" x14ac:dyDescent="0.2">
      <c r="B109" s="29"/>
      <c r="C109" s="27"/>
      <c r="D109" s="118"/>
      <c r="E109" s="30"/>
      <c r="F109" s="20"/>
    </row>
    <row r="110" spans="1:6" s="8" customFormat="1" x14ac:dyDescent="0.2">
      <c r="B110" s="29"/>
      <c r="C110" s="27"/>
      <c r="D110" s="118"/>
      <c r="E110" s="30"/>
      <c r="F110" s="20"/>
    </row>
    <row r="111" spans="1:6" s="8" customFormat="1" x14ac:dyDescent="0.2">
      <c r="B111" s="29"/>
      <c r="C111" s="27"/>
      <c r="D111" s="118"/>
      <c r="E111" s="30"/>
      <c r="F111" s="20"/>
    </row>
    <row r="112" spans="1:6" s="8" customFormat="1" x14ac:dyDescent="0.2">
      <c r="B112" s="29"/>
      <c r="C112" s="27"/>
      <c r="D112" s="118"/>
      <c r="E112" s="30"/>
      <c r="F112" s="20"/>
    </row>
    <row r="113" spans="1:6" s="8" customFormat="1" x14ac:dyDescent="0.2">
      <c r="A113" s="29"/>
      <c r="B113" s="29"/>
      <c r="C113" s="27"/>
      <c r="D113" s="118"/>
      <c r="E113" s="30"/>
      <c r="F113" s="20"/>
    </row>
    <row r="114" spans="1:6" s="8" customFormat="1" x14ac:dyDescent="0.2">
      <c r="A114" s="29"/>
      <c r="B114" s="29"/>
      <c r="C114" s="27"/>
      <c r="D114" s="118"/>
      <c r="E114" s="30"/>
      <c r="F114" s="20"/>
    </row>
    <row r="115" spans="1:6" s="8" customFormat="1" x14ac:dyDescent="0.2">
      <c r="A115" s="29"/>
      <c r="B115" s="29"/>
      <c r="C115" s="27"/>
      <c r="D115" s="118"/>
      <c r="E115" s="30"/>
      <c r="F115" s="20"/>
    </row>
    <row r="116" spans="1:6" s="8" customFormat="1" x14ac:dyDescent="0.2">
      <c r="A116" s="29"/>
      <c r="B116" s="29"/>
      <c r="C116" s="27"/>
      <c r="D116" s="118"/>
      <c r="E116" s="30"/>
      <c r="F116" s="20"/>
    </row>
    <row r="117" spans="1:6" s="8" customFormat="1" x14ac:dyDescent="0.2">
      <c r="A117" s="29"/>
      <c r="B117" s="29"/>
      <c r="C117" s="27"/>
      <c r="D117" s="118"/>
      <c r="E117" s="30"/>
      <c r="F117" s="20"/>
    </row>
    <row r="118" spans="1:6" s="8" customFormat="1" x14ac:dyDescent="0.2">
      <c r="A118" s="29"/>
      <c r="B118" s="29"/>
      <c r="C118" s="27"/>
      <c r="D118" s="118"/>
      <c r="E118" s="30"/>
      <c r="F118" s="20"/>
    </row>
    <row r="119" spans="1:6" s="8" customFormat="1" x14ac:dyDescent="0.2">
      <c r="A119" s="29"/>
      <c r="B119" s="29"/>
      <c r="C119" s="27"/>
      <c r="D119" s="118"/>
      <c r="E119" s="30"/>
      <c r="F119" s="20"/>
    </row>
    <row r="120" spans="1:6" s="8" customFormat="1" x14ac:dyDescent="0.2">
      <c r="A120" s="29"/>
      <c r="B120" s="29"/>
      <c r="C120" s="27"/>
      <c r="D120" s="118"/>
      <c r="E120" s="30"/>
      <c r="F120" s="20"/>
    </row>
    <row r="121" spans="1:6" s="8" customFormat="1" x14ac:dyDescent="0.2">
      <c r="A121" s="29"/>
      <c r="B121" s="29"/>
      <c r="C121" s="27"/>
      <c r="D121" s="118"/>
      <c r="E121" s="30"/>
      <c r="F121" s="20"/>
    </row>
    <row r="122" spans="1:6" s="8" customFormat="1" x14ac:dyDescent="0.2">
      <c r="A122" s="29"/>
      <c r="B122" s="29"/>
      <c r="C122" s="27"/>
      <c r="D122" s="118"/>
      <c r="E122" s="30"/>
      <c r="F122" s="20"/>
    </row>
    <row r="123" spans="1:6" s="8" customFormat="1" x14ac:dyDescent="0.2">
      <c r="A123" s="29"/>
      <c r="B123" s="29"/>
      <c r="C123" s="27"/>
      <c r="D123" s="118"/>
      <c r="E123" s="30"/>
      <c r="F123" s="20"/>
    </row>
    <row r="124" spans="1:6" s="8" customFormat="1" x14ac:dyDescent="0.2">
      <c r="A124" s="29"/>
      <c r="B124" s="29"/>
      <c r="C124" s="27"/>
      <c r="D124" s="118"/>
      <c r="E124" s="30"/>
      <c r="F124" s="20"/>
    </row>
    <row r="125" spans="1:6" x14ac:dyDescent="0.2">
      <c r="A125" s="29"/>
      <c r="B125" s="29"/>
      <c r="F125" s="20"/>
    </row>
    <row r="126" spans="1:6" x14ac:dyDescent="0.2">
      <c r="A126" s="29"/>
      <c r="B126" s="29"/>
      <c r="F126" s="20"/>
    </row>
    <row r="127" spans="1:6" x14ac:dyDescent="0.2">
      <c r="B127" s="29"/>
      <c r="F127" s="20"/>
    </row>
    <row r="128" spans="1:6" x14ac:dyDescent="0.2">
      <c r="F128" s="18"/>
    </row>
    <row r="129" spans="6:6" x14ac:dyDescent="0.2">
      <c r="F129" s="18"/>
    </row>
  </sheetData>
  <mergeCells count="11">
    <mergeCell ref="C41:D41"/>
    <mergeCell ref="B3:E7"/>
    <mergeCell ref="B9:E9"/>
    <mergeCell ref="B11:E11"/>
    <mergeCell ref="B27:E27"/>
    <mergeCell ref="C29:D29"/>
    <mergeCell ref="C50:D50"/>
    <mergeCell ref="C54:D54"/>
    <mergeCell ref="C59:D59"/>
    <mergeCell ref="C72:D72"/>
    <mergeCell ref="C88:D88"/>
  </mergeCells>
  <pageMargins left="0.75" right="0.75" top="1" bottom="1" header="0.5" footer="0.5"/>
  <pageSetup scale="76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4"/>
  <sheetViews>
    <sheetView showGridLines="0" zoomScale="86" zoomScaleNormal="86" workbookViewId="0">
      <selection activeCell="C46" sqref="C46"/>
    </sheetView>
  </sheetViews>
  <sheetFormatPr defaultColWidth="12.28515625" defaultRowHeight="14.25" x14ac:dyDescent="0.2"/>
  <cols>
    <col min="1" max="2" width="5.28515625" style="27" customWidth="1"/>
    <col min="3" max="3" width="70.140625" style="27" bestFit="1" customWidth="1"/>
    <col min="4" max="4" width="17.28515625" style="118" customWidth="1"/>
    <col min="5" max="5" width="7.140625" style="30" bestFit="1" customWidth="1"/>
    <col min="6" max="6" width="14.42578125" style="6" customWidth="1"/>
    <col min="7" max="7" width="28.7109375" style="6" customWidth="1"/>
    <col min="8" max="8" width="14.85546875" style="6" customWidth="1"/>
    <col min="9" max="9" width="14.28515625" style="6" bestFit="1" customWidth="1"/>
    <col min="10" max="10" width="27.28515625" style="6" bestFit="1" customWidth="1"/>
    <col min="11" max="11" width="14.28515625" style="6" bestFit="1" customWidth="1"/>
    <col min="12" max="16384" width="12.28515625" style="6"/>
  </cols>
  <sheetData>
    <row r="1" spans="1:8" x14ac:dyDescent="0.2">
      <c r="A1" s="6"/>
      <c r="B1" s="6"/>
      <c r="C1" s="6"/>
      <c r="D1" s="86"/>
      <c r="E1" s="17"/>
      <c r="F1" s="18"/>
    </row>
    <row r="2" spans="1:8" ht="12.95" customHeight="1" x14ac:dyDescent="0.3">
      <c r="A2" s="6"/>
      <c r="B2" s="6"/>
      <c r="C2" s="32"/>
      <c r="D2" s="87"/>
      <c r="E2" s="32"/>
      <c r="F2" s="18"/>
    </row>
    <row r="3" spans="1:8" ht="12.95" customHeight="1" x14ac:dyDescent="0.2">
      <c r="A3" s="6"/>
      <c r="B3" s="144"/>
      <c r="C3" s="144"/>
      <c r="D3" s="144"/>
      <c r="E3" s="144"/>
      <c r="F3" s="18"/>
    </row>
    <row r="4" spans="1:8" ht="12.95" customHeight="1" x14ac:dyDescent="0.2">
      <c r="A4" s="6"/>
      <c r="B4" s="144"/>
      <c r="C4" s="144"/>
      <c r="D4" s="144"/>
      <c r="E4" s="144"/>
      <c r="F4" s="18"/>
    </row>
    <row r="5" spans="1:8" ht="12.95" customHeight="1" x14ac:dyDescent="0.2">
      <c r="A5" s="6"/>
      <c r="B5" s="144"/>
      <c r="C5" s="144"/>
      <c r="D5" s="144"/>
      <c r="E5" s="144"/>
      <c r="F5" s="18"/>
    </row>
    <row r="6" spans="1:8" ht="12.95" customHeight="1" x14ac:dyDescent="0.2">
      <c r="A6" s="6"/>
      <c r="B6" s="144"/>
      <c r="C6" s="144"/>
      <c r="D6" s="144"/>
      <c r="E6" s="144"/>
      <c r="F6" s="18"/>
    </row>
    <row r="7" spans="1:8" ht="12.95" customHeight="1" x14ac:dyDescent="0.2">
      <c r="A7" s="6"/>
      <c r="B7" s="144"/>
      <c r="C7" s="144"/>
      <c r="D7" s="144"/>
      <c r="E7" s="144"/>
      <c r="F7" s="18"/>
    </row>
    <row r="8" spans="1:8" ht="12.95" customHeight="1" x14ac:dyDescent="0.3">
      <c r="A8" s="6"/>
      <c r="B8" s="32"/>
      <c r="C8" s="32"/>
      <c r="D8" s="87"/>
      <c r="E8" s="32"/>
      <c r="F8" s="18"/>
    </row>
    <row r="9" spans="1:8" ht="24.75" x14ac:dyDescent="0.3">
      <c r="A9" s="6"/>
      <c r="B9" s="145" t="s">
        <v>93</v>
      </c>
      <c r="C9" s="145"/>
      <c r="D9" s="145"/>
      <c r="E9" s="145"/>
      <c r="F9" s="18"/>
    </row>
    <row r="10" spans="1:8" ht="12.95" customHeight="1" thickBot="1" x14ac:dyDescent="0.35">
      <c r="A10" s="6"/>
      <c r="B10" s="6"/>
      <c r="C10" s="19"/>
      <c r="D10" s="86"/>
      <c r="E10" s="17"/>
      <c r="F10" s="18"/>
    </row>
    <row r="11" spans="1:8" ht="20.85" customHeight="1" thickTop="1" thickBot="1" x14ac:dyDescent="0.25">
      <c r="A11" s="6"/>
      <c r="B11" s="146" t="s">
        <v>0</v>
      </c>
      <c r="C11" s="147"/>
      <c r="D11" s="147"/>
      <c r="E11" s="148"/>
    </row>
    <row r="12" spans="1:8" s="8" customFormat="1" ht="15" thickTop="1" x14ac:dyDescent="0.2">
      <c r="B12" s="37"/>
      <c r="C12" s="38" t="s">
        <v>1</v>
      </c>
      <c r="D12" s="88"/>
      <c r="E12" s="67"/>
      <c r="H12" s="9"/>
    </row>
    <row r="13" spans="1:8" s="8" customFormat="1" x14ac:dyDescent="0.2">
      <c r="B13" s="7"/>
      <c r="C13" s="39" t="s">
        <v>2</v>
      </c>
      <c r="D13" s="89">
        <v>-835000</v>
      </c>
      <c r="E13" s="68"/>
    </row>
    <row r="14" spans="1:8" s="8" customFormat="1" x14ac:dyDescent="0.2">
      <c r="B14" s="7"/>
      <c r="C14" s="40" t="s">
        <v>103</v>
      </c>
      <c r="D14" s="89">
        <v>-25000</v>
      </c>
      <c r="E14" s="68"/>
    </row>
    <row r="15" spans="1:8" s="8" customFormat="1" ht="15" thickBot="1" x14ac:dyDescent="0.25">
      <c r="B15" s="7"/>
      <c r="C15" s="22" t="s">
        <v>3</v>
      </c>
      <c r="D15" s="90">
        <f>SUM(D13:D14)</f>
        <v>-860000</v>
      </c>
      <c r="E15" s="69"/>
    </row>
    <row r="16" spans="1:8" s="8" customFormat="1" ht="15" thickTop="1" x14ac:dyDescent="0.2">
      <c r="B16" s="7"/>
      <c r="C16" s="41"/>
      <c r="D16" s="89"/>
      <c r="E16" s="68"/>
    </row>
    <row r="17" spans="1:7" s="8" customFormat="1" ht="15" thickBot="1" x14ac:dyDescent="0.25">
      <c r="B17" s="7"/>
      <c r="C17" s="21" t="s">
        <v>4</v>
      </c>
      <c r="D17" s="91"/>
      <c r="E17" s="68"/>
    </row>
    <row r="18" spans="1:7" s="8" customFormat="1" x14ac:dyDescent="0.2">
      <c r="B18" s="7"/>
      <c r="C18" s="42" t="s">
        <v>5</v>
      </c>
      <c r="D18" s="92">
        <v>211000</v>
      </c>
      <c r="E18" s="46">
        <f t="shared" ref="E18:E23" si="0">-D18/$D$15</f>
        <v>0.24534883720930231</v>
      </c>
    </row>
    <row r="19" spans="1:7" s="8" customFormat="1" x14ac:dyDescent="0.2">
      <c r="B19" s="7"/>
      <c r="C19" s="52" t="s">
        <v>6</v>
      </c>
      <c r="D19" s="93">
        <v>10000</v>
      </c>
      <c r="E19" s="47">
        <f t="shared" si="0"/>
        <v>1.1627906976744186E-2</v>
      </c>
    </row>
    <row r="20" spans="1:7" s="8" customFormat="1" x14ac:dyDescent="0.2">
      <c r="B20" s="7"/>
      <c r="C20" s="43" t="s">
        <v>7</v>
      </c>
      <c r="D20" s="94">
        <v>66500</v>
      </c>
      <c r="E20" s="47">
        <f t="shared" si="0"/>
        <v>7.7325581395348841E-2</v>
      </c>
      <c r="G20" s="34"/>
    </row>
    <row r="21" spans="1:7" s="10" customFormat="1" x14ac:dyDescent="0.2">
      <c r="A21" s="8"/>
      <c r="B21" s="7"/>
      <c r="C21" s="44" t="s">
        <v>106</v>
      </c>
      <c r="D21" s="95">
        <v>163000</v>
      </c>
      <c r="E21" s="47">
        <f t="shared" si="0"/>
        <v>0.18953488372093022</v>
      </c>
    </row>
    <row r="22" spans="1:7" s="8" customFormat="1" x14ac:dyDescent="0.2">
      <c r="B22" s="7"/>
      <c r="C22" s="53" t="s">
        <v>8</v>
      </c>
      <c r="D22" s="96">
        <v>24500</v>
      </c>
      <c r="E22" s="47">
        <f t="shared" si="0"/>
        <v>2.8488372093023257E-2</v>
      </c>
    </row>
    <row r="23" spans="1:7" s="8" customFormat="1" x14ac:dyDescent="0.2">
      <c r="B23" s="7"/>
      <c r="C23" s="45" t="s">
        <v>9</v>
      </c>
      <c r="D23" s="97">
        <v>385000</v>
      </c>
      <c r="E23" s="48">
        <f t="shared" si="0"/>
        <v>0.44767441860465118</v>
      </c>
    </row>
    <row r="24" spans="1:7" s="10" customFormat="1" ht="15" thickBot="1" x14ac:dyDescent="0.25">
      <c r="A24" s="8"/>
      <c r="B24" s="7"/>
      <c r="C24" s="11" t="s">
        <v>10</v>
      </c>
      <c r="D24" s="98">
        <f>SUM(D18:D23)</f>
        <v>860000</v>
      </c>
      <c r="E24" s="49">
        <f>100%</f>
        <v>1</v>
      </c>
    </row>
    <row r="25" spans="1:7" s="8" customFormat="1" ht="16.5" thickTop="1" thickBot="1" x14ac:dyDescent="0.3">
      <c r="B25" s="12"/>
      <c r="C25" s="23"/>
      <c r="D25" s="99"/>
      <c r="E25" s="70"/>
    </row>
    <row r="26" spans="1:7" s="8" customFormat="1" ht="15.75" thickBot="1" x14ac:dyDescent="0.3">
      <c r="C26" s="1"/>
      <c r="D26" s="100"/>
      <c r="E26" s="24"/>
    </row>
    <row r="27" spans="1:7" s="8" customFormat="1" ht="15.75" thickTop="1" thickBot="1" x14ac:dyDescent="0.25">
      <c r="B27" s="149" t="s">
        <v>11</v>
      </c>
      <c r="C27" s="150"/>
      <c r="D27" s="150"/>
      <c r="E27" s="151"/>
      <c r="F27" s="20"/>
    </row>
    <row r="28" spans="1:7" s="8" customFormat="1" ht="20.85" customHeight="1" x14ac:dyDescent="0.2">
      <c r="B28" s="71"/>
      <c r="C28" s="72"/>
      <c r="D28" s="101"/>
      <c r="E28" s="73"/>
      <c r="F28" s="20"/>
    </row>
    <row r="29" spans="1:7" s="8" customFormat="1" ht="15" x14ac:dyDescent="0.25">
      <c r="B29" s="74"/>
      <c r="C29" s="152" t="s">
        <v>12</v>
      </c>
      <c r="D29" s="153"/>
      <c r="E29" s="75"/>
    </row>
    <row r="30" spans="1:7" s="8" customFormat="1" ht="15" x14ac:dyDescent="0.25">
      <c r="B30" s="74"/>
      <c r="C30" s="4" t="s">
        <v>13</v>
      </c>
      <c r="D30" s="89"/>
      <c r="E30" s="75"/>
    </row>
    <row r="31" spans="1:7" s="8" customFormat="1" ht="15" x14ac:dyDescent="0.25">
      <c r="B31" s="74"/>
      <c r="C31" s="122" t="s">
        <v>14</v>
      </c>
      <c r="D31" s="127">
        <v>4000</v>
      </c>
      <c r="E31" s="76"/>
    </row>
    <row r="32" spans="1:7" s="8" customFormat="1" ht="15" x14ac:dyDescent="0.25">
      <c r="B32" s="74"/>
      <c r="C32" s="61" t="s">
        <v>94</v>
      </c>
      <c r="D32" s="102">
        <v>1000</v>
      </c>
      <c r="E32" s="76"/>
    </row>
    <row r="33" spans="2:5" s="8" customFormat="1" ht="15" x14ac:dyDescent="0.25">
      <c r="B33" s="74"/>
      <c r="C33" s="61" t="s">
        <v>15</v>
      </c>
      <c r="D33" s="102">
        <v>10000</v>
      </c>
      <c r="E33" s="76"/>
    </row>
    <row r="34" spans="2:5" s="8" customFormat="1" ht="15" x14ac:dyDescent="0.25">
      <c r="B34" s="74"/>
      <c r="C34" s="61" t="s">
        <v>16</v>
      </c>
      <c r="D34" s="102">
        <v>170000</v>
      </c>
      <c r="E34" s="76"/>
    </row>
    <row r="35" spans="2:5" s="8" customFormat="1" ht="15" x14ac:dyDescent="0.25">
      <c r="B35" s="74"/>
      <c r="C35" s="61" t="s">
        <v>17</v>
      </c>
      <c r="D35" s="102">
        <v>6000</v>
      </c>
      <c r="E35" s="76"/>
    </row>
    <row r="36" spans="2:5" s="8" customFormat="1" ht="15" x14ac:dyDescent="0.25">
      <c r="B36" s="74"/>
      <c r="C36" s="62" t="s">
        <v>18</v>
      </c>
      <c r="D36" s="103"/>
      <c r="E36" s="76"/>
    </row>
    <row r="37" spans="2:5" s="54" customFormat="1" ht="15" x14ac:dyDescent="0.25">
      <c r="B37" s="77"/>
      <c r="C37" s="59" t="s">
        <v>19</v>
      </c>
      <c r="D37" s="104">
        <v>10000</v>
      </c>
      <c r="E37" s="78"/>
    </row>
    <row r="38" spans="2:5" s="14" customFormat="1" ht="15" x14ac:dyDescent="0.25">
      <c r="B38" s="74"/>
      <c r="C38" s="63" t="s">
        <v>20</v>
      </c>
      <c r="D38" s="105">
        <v>10000</v>
      </c>
      <c r="E38" s="76"/>
    </row>
    <row r="39" spans="2:5" s="8" customFormat="1" ht="15.75" thickBot="1" x14ac:dyDescent="0.3">
      <c r="B39" s="74"/>
      <c r="C39" s="64" t="s">
        <v>21</v>
      </c>
      <c r="D39" s="106">
        <f>SUM(D30:D35,D37:D38)</f>
        <v>211000</v>
      </c>
      <c r="E39" s="76"/>
    </row>
    <row r="40" spans="2:5" s="8" customFormat="1" ht="15.75" thickTop="1" x14ac:dyDescent="0.25">
      <c r="B40" s="74"/>
      <c r="C40" s="31"/>
      <c r="D40" s="107"/>
      <c r="E40" s="76"/>
    </row>
    <row r="41" spans="2:5" s="8" customFormat="1" ht="15" x14ac:dyDescent="0.25">
      <c r="B41" s="74"/>
      <c r="C41" s="154" t="s">
        <v>6</v>
      </c>
      <c r="D41" s="155"/>
      <c r="E41" s="76"/>
    </row>
    <row r="42" spans="2:5" s="8" customFormat="1" ht="15" x14ac:dyDescent="0.25">
      <c r="B42" s="74"/>
      <c r="C42" s="4" t="s">
        <v>13</v>
      </c>
      <c r="D42" s="89"/>
      <c r="E42" s="76"/>
    </row>
    <row r="43" spans="2:5" s="8" customFormat="1" x14ac:dyDescent="0.2">
      <c r="B43" s="79"/>
      <c r="C43" s="122" t="s">
        <v>14</v>
      </c>
      <c r="D43" s="127">
        <v>3000</v>
      </c>
      <c r="E43" s="75"/>
    </row>
    <row r="44" spans="2:5" s="8" customFormat="1" x14ac:dyDescent="0.2">
      <c r="B44" s="79"/>
      <c r="C44" s="61" t="s">
        <v>94</v>
      </c>
      <c r="D44" s="102">
        <v>500</v>
      </c>
      <c r="E44" s="75"/>
    </row>
    <row r="45" spans="2:5" s="8" customFormat="1" x14ac:dyDescent="0.2">
      <c r="B45" s="79"/>
      <c r="C45" s="61" t="s">
        <v>22</v>
      </c>
      <c r="D45" s="102">
        <v>1000</v>
      </c>
      <c r="E45" s="75"/>
    </row>
    <row r="46" spans="2:5" s="8" customFormat="1" x14ac:dyDescent="0.2">
      <c r="B46" s="79"/>
      <c r="C46" s="61" t="s">
        <v>112</v>
      </c>
      <c r="D46" s="102">
        <v>5000</v>
      </c>
      <c r="E46" s="76"/>
    </row>
    <row r="47" spans="2:5" s="8" customFormat="1" x14ac:dyDescent="0.2">
      <c r="B47" s="79"/>
      <c r="C47" s="61" t="s">
        <v>23</v>
      </c>
      <c r="D47" s="108">
        <v>500</v>
      </c>
      <c r="E47" s="76"/>
    </row>
    <row r="48" spans="2:5" s="8" customFormat="1" ht="15" thickBot="1" x14ac:dyDescent="0.25">
      <c r="B48" s="79"/>
      <c r="C48" s="64" t="s">
        <v>24</v>
      </c>
      <c r="D48" s="109">
        <f>SUM(D42:D47)</f>
        <v>10000</v>
      </c>
      <c r="E48" s="76"/>
    </row>
    <row r="49" spans="2:6" s="8" customFormat="1" ht="15" thickTop="1" x14ac:dyDescent="0.2">
      <c r="B49" s="80"/>
      <c r="C49" s="50"/>
      <c r="D49" s="107"/>
      <c r="E49" s="76"/>
      <c r="F49" s="57"/>
    </row>
    <row r="50" spans="2:6" s="15" customFormat="1" x14ac:dyDescent="0.2">
      <c r="B50" s="79"/>
      <c r="C50" s="134" t="s">
        <v>25</v>
      </c>
      <c r="D50" s="135"/>
      <c r="E50" s="76"/>
    </row>
    <row r="51" spans="2:6" s="8" customFormat="1" x14ac:dyDescent="0.2">
      <c r="B51" s="79"/>
      <c r="C51" s="62" t="s">
        <v>13</v>
      </c>
      <c r="D51" s="110"/>
      <c r="E51" s="76"/>
    </row>
    <row r="52" spans="2:6" s="8" customFormat="1" x14ac:dyDescent="0.2">
      <c r="B52" s="79"/>
      <c r="C52" s="122" t="s">
        <v>14</v>
      </c>
      <c r="D52" s="123">
        <v>3000</v>
      </c>
      <c r="E52" s="81"/>
    </row>
    <row r="53" spans="2:6" s="8" customFormat="1" x14ac:dyDescent="0.2">
      <c r="B53" s="79"/>
      <c r="C53" s="58"/>
      <c r="D53" s="111"/>
      <c r="E53" s="75"/>
    </row>
    <row r="54" spans="2:6" s="8" customFormat="1" x14ac:dyDescent="0.2">
      <c r="B54" s="79"/>
      <c r="C54" s="136" t="s">
        <v>107</v>
      </c>
      <c r="D54" s="137"/>
      <c r="E54" s="75"/>
    </row>
    <row r="55" spans="2:6" s="8" customFormat="1" x14ac:dyDescent="0.2">
      <c r="B55" s="82"/>
      <c r="C55" s="65" t="s">
        <v>26</v>
      </c>
      <c r="D55" s="112">
        <v>150000</v>
      </c>
      <c r="E55" s="75"/>
    </row>
    <row r="56" spans="2:6" s="8" customFormat="1" x14ac:dyDescent="0.2">
      <c r="B56" s="82"/>
      <c r="C56" s="66" t="s">
        <v>95</v>
      </c>
      <c r="D56" s="113">
        <v>10000</v>
      </c>
      <c r="E56" s="75"/>
    </row>
    <row r="57" spans="2:6" s="8" customFormat="1" ht="15" thickBot="1" x14ac:dyDescent="0.25">
      <c r="B57" s="82"/>
      <c r="C57" s="64" t="s">
        <v>24</v>
      </c>
      <c r="D57" s="109">
        <f>SUM(D55:D56,D51:D52)</f>
        <v>163000</v>
      </c>
      <c r="E57" s="75"/>
    </row>
    <row r="58" spans="2:6" s="8" customFormat="1" ht="15" thickTop="1" x14ac:dyDescent="0.2">
      <c r="B58" s="82"/>
      <c r="C58" s="50"/>
      <c r="D58" s="107"/>
      <c r="E58" s="75"/>
    </row>
    <row r="59" spans="2:6" s="16" customFormat="1" x14ac:dyDescent="0.2">
      <c r="B59" s="79"/>
      <c r="C59" s="138" t="s">
        <v>27</v>
      </c>
      <c r="D59" s="139"/>
      <c r="E59" s="75"/>
    </row>
    <row r="60" spans="2:6" s="8" customFormat="1" x14ac:dyDescent="0.2">
      <c r="B60" s="79"/>
      <c r="C60" s="2" t="s">
        <v>109</v>
      </c>
      <c r="D60" s="89">
        <v>1500</v>
      </c>
      <c r="E60" s="76"/>
    </row>
    <row r="61" spans="2:6" s="8" customFormat="1" x14ac:dyDescent="0.2">
      <c r="B61" s="79"/>
      <c r="C61" s="2" t="s">
        <v>110</v>
      </c>
      <c r="D61" s="110">
        <v>1500</v>
      </c>
      <c r="E61" s="76"/>
    </row>
    <row r="62" spans="2:6" s="8" customFormat="1" x14ac:dyDescent="0.2">
      <c r="B62" s="79"/>
      <c r="C62" s="2" t="s">
        <v>96</v>
      </c>
      <c r="D62" s="110">
        <v>1500</v>
      </c>
      <c r="E62" s="76"/>
    </row>
    <row r="63" spans="2:6" s="8" customFormat="1" x14ac:dyDescent="0.2">
      <c r="B63" s="79"/>
      <c r="C63" s="2" t="s">
        <v>29</v>
      </c>
      <c r="D63" s="110">
        <v>1000</v>
      </c>
      <c r="E63" s="76"/>
    </row>
    <row r="64" spans="2:6" s="54" customFormat="1" x14ac:dyDescent="0.2">
      <c r="B64" s="83"/>
      <c r="C64" s="4" t="s">
        <v>30</v>
      </c>
      <c r="D64" s="110"/>
      <c r="E64" s="76"/>
    </row>
    <row r="65" spans="2:6" s="8" customFormat="1" x14ac:dyDescent="0.2">
      <c r="B65" s="79"/>
      <c r="C65" s="5" t="s">
        <v>97</v>
      </c>
      <c r="D65" s="114">
        <v>3500</v>
      </c>
      <c r="E65" s="75"/>
    </row>
    <row r="66" spans="2:6" s="8" customFormat="1" x14ac:dyDescent="0.2">
      <c r="B66" s="79"/>
      <c r="C66" s="3" t="s">
        <v>31</v>
      </c>
      <c r="D66" s="85">
        <v>2000</v>
      </c>
      <c r="E66" s="75"/>
    </row>
    <row r="67" spans="2:6" s="8" customFormat="1" x14ac:dyDescent="0.2">
      <c r="B67" s="79"/>
      <c r="C67" s="4" t="s">
        <v>32</v>
      </c>
      <c r="D67" s="110"/>
      <c r="E67" s="75"/>
    </row>
    <row r="68" spans="2:6" s="8" customFormat="1" x14ac:dyDescent="0.2">
      <c r="B68" s="79"/>
      <c r="C68" s="5" t="s">
        <v>33</v>
      </c>
      <c r="D68" s="114">
        <v>1500</v>
      </c>
      <c r="E68" s="84"/>
    </row>
    <row r="69" spans="2:6" s="8" customFormat="1" x14ac:dyDescent="0.2">
      <c r="B69" s="79"/>
      <c r="C69" s="3" t="s">
        <v>34</v>
      </c>
      <c r="D69" s="85">
        <v>12000</v>
      </c>
      <c r="E69" s="84"/>
    </row>
    <row r="70" spans="2:6" s="8" customFormat="1" ht="15" thickBot="1" x14ac:dyDescent="0.25">
      <c r="B70" s="79"/>
      <c r="C70" s="25" t="s">
        <v>21</v>
      </c>
      <c r="D70" s="90">
        <f>SUM(D60:D63,D65:D66,D68:D69)</f>
        <v>24500</v>
      </c>
      <c r="E70" s="84"/>
    </row>
    <row r="71" spans="2:6" s="8" customFormat="1" ht="15" thickTop="1" x14ac:dyDescent="0.2">
      <c r="B71" s="79"/>
      <c r="C71" s="29"/>
      <c r="D71" s="107"/>
      <c r="E71" s="84"/>
    </row>
    <row r="72" spans="2:6" s="8" customFormat="1" x14ac:dyDescent="0.2">
      <c r="B72" s="79"/>
      <c r="C72" s="140" t="s">
        <v>35</v>
      </c>
      <c r="D72" s="141"/>
      <c r="E72" s="84"/>
    </row>
    <row r="73" spans="2:6" s="8" customFormat="1" x14ac:dyDescent="0.2">
      <c r="B73" s="79"/>
      <c r="C73" s="4" t="s">
        <v>13</v>
      </c>
      <c r="D73" s="89"/>
      <c r="E73" s="84"/>
    </row>
    <row r="74" spans="2:6" s="8" customFormat="1" x14ac:dyDescent="0.2">
      <c r="B74" s="79"/>
      <c r="C74" s="122" t="s">
        <v>14</v>
      </c>
      <c r="D74" s="123">
        <v>3000</v>
      </c>
      <c r="E74" s="84"/>
      <c r="F74" s="55"/>
    </row>
    <row r="75" spans="2:6" s="8" customFormat="1" x14ac:dyDescent="0.2">
      <c r="B75" s="79"/>
      <c r="C75" s="62" t="s">
        <v>36</v>
      </c>
      <c r="D75" s="110"/>
      <c r="E75" s="84"/>
    </row>
    <row r="76" spans="2:6" s="8" customFormat="1" x14ac:dyDescent="0.2">
      <c r="B76" s="79"/>
      <c r="C76" s="59" t="s">
        <v>37</v>
      </c>
      <c r="D76" s="114">
        <v>40000</v>
      </c>
      <c r="E76" s="84"/>
    </row>
    <row r="77" spans="2:6" s="8" customFormat="1" x14ac:dyDescent="0.2">
      <c r="B77" s="79"/>
      <c r="C77" s="63" t="s">
        <v>28</v>
      </c>
      <c r="D77" s="115">
        <v>200</v>
      </c>
      <c r="E77" s="84"/>
    </row>
    <row r="78" spans="2:6" s="8" customFormat="1" x14ac:dyDescent="0.2">
      <c r="B78" s="79"/>
      <c r="C78" s="63" t="s">
        <v>98</v>
      </c>
      <c r="D78" s="115">
        <v>1000</v>
      </c>
      <c r="E78" s="84"/>
    </row>
    <row r="79" spans="2:6" s="8" customFormat="1" x14ac:dyDescent="0.2">
      <c r="B79" s="79"/>
      <c r="C79" s="63" t="s">
        <v>99</v>
      </c>
      <c r="D79" s="115">
        <v>1500</v>
      </c>
      <c r="E79" s="84"/>
    </row>
    <row r="80" spans="2:6" s="8" customFormat="1" x14ac:dyDescent="0.2">
      <c r="B80" s="79"/>
      <c r="C80" s="63" t="s">
        <v>100</v>
      </c>
      <c r="D80" s="119">
        <v>1000</v>
      </c>
      <c r="E80" s="84"/>
    </row>
    <row r="81" spans="2:5" s="8" customFormat="1" x14ac:dyDescent="0.2">
      <c r="B81" s="79"/>
      <c r="C81" s="120" t="s">
        <v>38</v>
      </c>
      <c r="D81" s="121">
        <v>5000</v>
      </c>
      <c r="E81" s="75"/>
    </row>
    <row r="82" spans="2:5" s="8" customFormat="1" x14ac:dyDescent="0.2">
      <c r="B82" s="79"/>
      <c r="C82" s="60" t="s">
        <v>101</v>
      </c>
      <c r="D82" s="85">
        <v>1000</v>
      </c>
      <c r="E82" s="75"/>
    </row>
    <row r="83" spans="2:5" s="8" customFormat="1" x14ac:dyDescent="0.2">
      <c r="B83" s="79"/>
      <c r="C83" s="62" t="s">
        <v>32</v>
      </c>
      <c r="D83" s="110"/>
      <c r="E83" s="75"/>
    </row>
    <row r="84" spans="2:5" s="8" customFormat="1" x14ac:dyDescent="0.2">
      <c r="B84" s="79"/>
      <c r="C84" s="59" t="s">
        <v>102</v>
      </c>
      <c r="D84" s="114">
        <v>5000</v>
      </c>
      <c r="E84" s="75"/>
    </row>
    <row r="85" spans="2:5" s="8" customFormat="1" x14ac:dyDescent="0.2">
      <c r="B85" s="79"/>
      <c r="C85" s="63" t="s">
        <v>39</v>
      </c>
      <c r="D85" s="115">
        <v>2000</v>
      </c>
      <c r="E85" s="75"/>
    </row>
    <row r="86" spans="2:5" s="8" customFormat="1" x14ac:dyDescent="0.2">
      <c r="B86" s="79"/>
      <c r="C86" s="63" t="s">
        <v>105</v>
      </c>
      <c r="D86" s="115">
        <v>5000</v>
      </c>
      <c r="E86" s="75"/>
    </row>
    <row r="87" spans="2:5" s="8" customFormat="1" x14ac:dyDescent="0.2">
      <c r="B87" s="79"/>
      <c r="C87" s="63" t="s">
        <v>111</v>
      </c>
      <c r="D87" s="115">
        <v>300</v>
      </c>
      <c r="E87" s="75"/>
    </row>
    <row r="88" spans="2:5" s="8" customFormat="1" x14ac:dyDescent="0.2">
      <c r="B88" s="79"/>
      <c r="C88" s="63" t="s">
        <v>40</v>
      </c>
      <c r="D88" s="115">
        <v>1000</v>
      </c>
      <c r="E88" s="75"/>
    </row>
    <row r="89" spans="2:5" s="8" customFormat="1" x14ac:dyDescent="0.2">
      <c r="B89" s="79"/>
      <c r="C89" s="63" t="s">
        <v>41</v>
      </c>
      <c r="D89" s="115">
        <v>500</v>
      </c>
      <c r="E89" s="75"/>
    </row>
    <row r="90" spans="2:5" s="8" customFormat="1" ht="15" thickBot="1" x14ac:dyDescent="0.25">
      <c r="B90" s="79"/>
      <c r="C90" s="25" t="s">
        <v>21</v>
      </c>
      <c r="D90" s="90">
        <f>SUM(D74:D89)</f>
        <v>66500</v>
      </c>
      <c r="E90" s="75"/>
    </row>
    <row r="91" spans="2:5" s="8" customFormat="1" ht="15" thickTop="1" x14ac:dyDescent="0.2">
      <c r="B91" s="79"/>
      <c r="C91" s="29"/>
      <c r="D91" s="107"/>
      <c r="E91" s="75"/>
    </row>
    <row r="92" spans="2:5" s="8" customFormat="1" x14ac:dyDescent="0.2">
      <c r="B92" s="79"/>
      <c r="C92" s="142" t="s">
        <v>9</v>
      </c>
      <c r="D92" s="143"/>
      <c r="E92" s="75"/>
    </row>
    <row r="93" spans="2:5" s="8" customFormat="1" x14ac:dyDescent="0.2">
      <c r="B93" s="79"/>
      <c r="C93" s="4" t="s">
        <v>42</v>
      </c>
      <c r="D93" s="107"/>
      <c r="E93" s="75"/>
    </row>
    <row r="94" spans="2:5" s="8" customFormat="1" x14ac:dyDescent="0.2">
      <c r="B94" s="79"/>
      <c r="C94" s="26" t="s">
        <v>43</v>
      </c>
      <c r="D94" s="116">
        <v>70000</v>
      </c>
      <c r="E94" s="75"/>
    </row>
    <row r="95" spans="2:5" s="8" customFormat="1" x14ac:dyDescent="0.2">
      <c r="B95" s="79"/>
      <c r="C95" s="2" t="s">
        <v>104</v>
      </c>
      <c r="D95" s="107">
        <v>40000</v>
      </c>
      <c r="E95" s="75"/>
    </row>
    <row r="96" spans="2:5" s="8" customFormat="1" x14ac:dyDescent="0.2">
      <c r="B96" s="79"/>
      <c r="C96" s="2" t="s">
        <v>44</v>
      </c>
      <c r="D96" s="107">
        <v>50000</v>
      </c>
      <c r="E96" s="75"/>
    </row>
    <row r="97" spans="1:6" s="8" customFormat="1" x14ac:dyDescent="0.2">
      <c r="B97" s="79"/>
      <c r="C97" s="2" t="s">
        <v>45</v>
      </c>
      <c r="D97" s="107">
        <v>25000</v>
      </c>
      <c r="E97" s="75"/>
    </row>
    <row r="98" spans="1:6" s="8" customFormat="1" x14ac:dyDescent="0.2">
      <c r="B98" s="79"/>
      <c r="C98" s="2" t="s">
        <v>46</v>
      </c>
      <c r="D98" s="107">
        <v>45000</v>
      </c>
      <c r="E98" s="75"/>
      <c r="F98" s="56"/>
    </row>
    <row r="99" spans="1:6" s="8" customFormat="1" x14ac:dyDescent="0.2">
      <c r="B99" s="79"/>
      <c r="C99" s="2" t="s">
        <v>47</v>
      </c>
      <c r="D99" s="107">
        <v>35000</v>
      </c>
      <c r="E99" s="75"/>
      <c r="F99" s="56"/>
    </row>
    <row r="100" spans="1:6" s="8" customFormat="1" x14ac:dyDescent="0.2">
      <c r="B100" s="79"/>
      <c r="C100" s="2" t="s">
        <v>48</v>
      </c>
      <c r="D100" s="107">
        <v>35000</v>
      </c>
      <c r="E100" s="75"/>
      <c r="F100" s="56"/>
    </row>
    <row r="101" spans="1:6" s="8" customFormat="1" x14ac:dyDescent="0.2">
      <c r="B101" s="79"/>
      <c r="C101" s="61" t="s">
        <v>108</v>
      </c>
      <c r="D101" s="107">
        <v>85000</v>
      </c>
      <c r="E101" s="75"/>
    </row>
    <row r="102" spans="1:6" s="8" customFormat="1" ht="15" thickBot="1" x14ac:dyDescent="0.25">
      <c r="B102" s="79"/>
      <c r="C102" s="51" t="s">
        <v>21</v>
      </c>
      <c r="D102" s="117">
        <f>SUM(D94:D101)</f>
        <v>385000</v>
      </c>
      <c r="E102" s="75"/>
    </row>
    <row r="103" spans="1:6" s="8" customFormat="1" ht="15" thickBot="1" x14ac:dyDescent="0.25">
      <c r="A103" s="29"/>
      <c r="B103" s="126"/>
      <c r="C103" s="124"/>
      <c r="D103" s="125"/>
      <c r="E103" s="13"/>
    </row>
    <row r="104" spans="1:6" s="8" customFormat="1" x14ac:dyDescent="0.2">
      <c r="A104" s="29"/>
      <c r="B104" s="29"/>
      <c r="C104" s="27"/>
      <c r="D104" s="118"/>
      <c r="E104" s="35"/>
    </row>
    <row r="105" spans="1:6" s="8" customFormat="1" x14ac:dyDescent="0.2">
      <c r="A105" s="29"/>
      <c r="B105" s="29"/>
      <c r="C105" s="27"/>
      <c r="D105" s="118"/>
      <c r="E105" s="35"/>
    </row>
    <row r="106" spans="1:6" s="8" customFormat="1" x14ac:dyDescent="0.2">
      <c r="A106" s="29"/>
      <c r="B106" s="29"/>
      <c r="C106" s="27"/>
      <c r="D106" s="118"/>
      <c r="E106" s="35"/>
    </row>
    <row r="107" spans="1:6" s="8" customFormat="1" x14ac:dyDescent="0.2">
      <c r="B107" s="29"/>
      <c r="C107" s="27"/>
      <c r="D107" s="118"/>
      <c r="E107" s="33"/>
    </row>
    <row r="108" spans="1:6" s="8" customFormat="1" ht="15" x14ac:dyDescent="0.25">
      <c r="B108" s="29"/>
      <c r="C108" s="27"/>
      <c r="D108" s="118"/>
      <c r="E108" s="36"/>
      <c r="F108" s="20"/>
    </row>
    <row r="109" spans="1:6" s="8" customFormat="1" x14ac:dyDescent="0.2">
      <c r="B109" s="29"/>
      <c r="C109" s="27"/>
      <c r="D109" s="118"/>
      <c r="E109" s="28"/>
      <c r="F109" s="20"/>
    </row>
    <row r="110" spans="1:6" s="8" customFormat="1" x14ac:dyDescent="0.2">
      <c r="B110" s="29"/>
      <c r="C110" s="27"/>
      <c r="D110" s="118"/>
      <c r="E110" s="28"/>
      <c r="F110" s="20"/>
    </row>
    <row r="111" spans="1:6" s="8" customFormat="1" x14ac:dyDescent="0.2">
      <c r="B111" s="29"/>
      <c r="C111" s="27"/>
      <c r="D111" s="118"/>
      <c r="E111" s="28"/>
      <c r="F111" s="20"/>
    </row>
    <row r="112" spans="1:6" s="8" customFormat="1" x14ac:dyDescent="0.2">
      <c r="B112" s="29"/>
      <c r="C112" s="27"/>
      <c r="D112" s="118"/>
      <c r="E112" s="28"/>
      <c r="F112" s="20"/>
    </row>
    <row r="113" spans="1:6" s="8" customFormat="1" x14ac:dyDescent="0.2">
      <c r="B113" s="29"/>
      <c r="C113" s="27"/>
      <c r="D113" s="118"/>
      <c r="E113" s="30"/>
      <c r="F113" s="20"/>
    </row>
    <row r="114" spans="1:6" s="8" customFormat="1" x14ac:dyDescent="0.2">
      <c r="B114" s="29"/>
      <c r="C114" s="27"/>
      <c r="D114" s="118"/>
      <c r="E114" s="30"/>
      <c r="F114" s="20"/>
    </row>
    <row r="115" spans="1:6" s="8" customFormat="1" x14ac:dyDescent="0.2">
      <c r="B115" s="29"/>
      <c r="C115" s="27"/>
      <c r="D115" s="118"/>
      <c r="E115" s="30"/>
      <c r="F115" s="20"/>
    </row>
    <row r="116" spans="1:6" s="8" customFormat="1" x14ac:dyDescent="0.2">
      <c r="B116" s="29"/>
      <c r="C116" s="27"/>
      <c r="D116" s="118"/>
      <c r="E116" s="30"/>
      <c r="F116" s="20"/>
    </row>
    <row r="117" spans="1:6" s="8" customFormat="1" x14ac:dyDescent="0.2">
      <c r="B117" s="29"/>
      <c r="C117" s="27"/>
      <c r="D117" s="118"/>
      <c r="E117" s="30"/>
      <c r="F117" s="20"/>
    </row>
    <row r="118" spans="1:6" s="8" customFormat="1" x14ac:dyDescent="0.2">
      <c r="A118" s="29"/>
      <c r="B118" s="29"/>
      <c r="C118" s="27"/>
      <c r="D118" s="118"/>
      <c r="E118" s="30"/>
      <c r="F118" s="20"/>
    </row>
    <row r="119" spans="1:6" s="8" customFormat="1" x14ac:dyDescent="0.2">
      <c r="A119" s="29"/>
      <c r="B119" s="29"/>
      <c r="C119" s="27"/>
      <c r="D119" s="118"/>
      <c r="E119" s="30"/>
      <c r="F119" s="20"/>
    </row>
    <row r="120" spans="1:6" s="8" customFormat="1" x14ac:dyDescent="0.2">
      <c r="A120" s="29"/>
      <c r="B120" s="29"/>
      <c r="C120" s="27"/>
      <c r="D120" s="118"/>
      <c r="E120" s="30"/>
      <c r="F120" s="20"/>
    </row>
    <row r="121" spans="1:6" s="8" customFormat="1" x14ac:dyDescent="0.2">
      <c r="A121" s="29"/>
      <c r="B121" s="29"/>
      <c r="C121" s="27"/>
      <c r="D121" s="118"/>
      <c r="E121" s="30"/>
      <c r="F121" s="20"/>
    </row>
    <row r="122" spans="1:6" s="8" customFormat="1" x14ac:dyDescent="0.2">
      <c r="A122" s="29"/>
      <c r="B122" s="29"/>
      <c r="C122" s="27"/>
      <c r="D122" s="118"/>
      <c r="E122" s="30"/>
      <c r="F122" s="20"/>
    </row>
    <row r="123" spans="1:6" s="8" customFormat="1" x14ac:dyDescent="0.2">
      <c r="A123" s="29"/>
      <c r="B123" s="29"/>
      <c r="C123" s="27"/>
      <c r="D123" s="118"/>
      <c r="E123" s="30"/>
      <c r="F123" s="20"/>
    </row>
    <row r="124" spans="1:6" s="8" customFormat="1" x14ac:dyDescent="0.2">
      <c r="A124" s="29"/>
      <c r="B124" s="29"/>
      <c r="C124" s="27"/>
      <c r="D124" s="118"/>
      <c r="E124" s="30"/>
      <c r="F124" s="20"/>
    </row>
    <row r="125" spans="1:6" s="8" customFormat="1" x14ac:dyDescent="0.2">
      <c r="A125" s="29"/>
      <c r="B125" s="29"/>
      <c r="C125" s="27"/>
      <c r="D125" s="118"/>
      <c r="E125" s="30"/>
      <c r="F125" s="20"/>
    </row>
    <row r="126" spans="1:6" s="8" customFormat="1" x14ac:dyDescent="0.2">
      <c r="A126" s="29"/>
      <c r="B126" s="29"/>
      <c r="C126" s="27"/>
      <c r="D126" s="118"/>
      <c r="E126" s="30"/>
      <c r="F126" s="20"/>
    </row>
    <row r="127" spans="1:6" s="8" customFormat="1" x14ac:dyDescent="0.2">
      <c r="A127" s="29"/>
      <c r="B127" s="29"/>
      <c r="C127" s="27"/>
      <c r="D127" s="118"/>
      <c r="E127" s="30"/>
      <c r="F127" s="20"/>
    </row>
    <row r="128" spans="1:6" s="8" customFormat="1" x14ac:dyDescent="0.2">
      <c r="A128" s="29"/>
      <c r="B128" s="29"/>
      <c r="C128" s="27"/>
      <c r="D128" s="118"/>
      <c r="E128" s="30"/>
      <c r="F128" s="20"/>
    </row>
    <row r="129" spans="1:6" s="8" customFormat="1" x14ac:dyDescent="0.2">
      <c r="A129" s="29"/>
      <c r="B129" s="29"/>
      <c r="C129" s="27"/>
      <c r="D129" s="118"/>
      <c r="E129" s="30"/>
      <c r="F129" s="20"/>
    </row>
    <row r="130" spans="1:6" x14ac:dyDescent="0.2">
      <c r="A130" s="29"/>
      <c r="B130" s="29"/>
      <c r="F130" s="20"/>
    </row>
    <row r="131" spans="1:6" x14ac:dyDescent="0.2">
      <c r="A131" s="29"/>
      <c r="B131" s="29"/>
      <c r="F131" s="20"/>
    </row>
    <row r="132" spans="1:6" x14ac:dyDescent="0.2">
      <c r="B132" s="29"/>
      <c r="F132" s="20"/>
    </row>
    <row r="133" spans="1:6" x14ac:dyDescent="0.2">
      <c r="F133" s="18"/>
    </row>
    <row r="134" spans="1:6" x14ac:dyDescent="0.2">
      <c r="F134" s="18"/>
    </row>
  </sheetData>
  <mergeCells count="11">
    <mergeCell ref="C92:D92"/>
    <mergeCell ref="B11:E11"/>
    <mergeCell ref="C29:D29"/>
    <mergeCell ref="C41:D41"/>
    <mergeCell ref="C50:D50"/>
    <mergeCell ref="B27:E27"/>
    <mergeCell ref="B9:E9"/>
    <mergeCell ref="B3:E7"/>
    <mergeCell ref="C54:D54"/>
    <mergeCell ref="C59:D59"/>
    <mergeCell ref="C72:D72"/>
  </mergeCells>
  <pageMargins left="0.75" right="0.75" top="1" bottom="1" header="0.5" footer="0.5"/>
  <pageSetup scale="76" fitToHeight="0" orientation="portrait" horizontalDpi="300" verticalDpi="300" r:id="rId1"/>
  <ignoredErrors>
    <ignoredError sqref="E18 E19:E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6"/>
  <sheetViews>
    <sheetView zoomScale="80" zoomScaleNormal="80" zoomScalePageLayoutView="80" workbookViewId="0">
      <selection activeCell="D15" sqref="D15"/>
    </sheetView>
  </sheetViews>
  <sheetFormatPr defaultColWidth="8.85546875" defaultRowHeight="15" x14ac:dyDescent="0.25"/>
  <cols>
    <col min="1" max="1" width="21" bestFit="1" customWidth="1"/>
    <col min="8" max="8" width="30" bestFit="1" customWidth="1"/>
  </cols>
  <sheetData>
    <row r="1" spans="1:8" x14ac:dyDescent="0.25">
      <c r="A1" s="1"/>
      <c r="B1" s="1"/>
      <c r="C1" s="1"/>
      <c r="D1" s="1" t="s">
        <v>49</v>
      </c>
      <c r="E1" s="1"/>
      <c r="F1" s="1"/>
      <c r="G1" s="1"/>
      <c r="H1" s="1" t="s">
        <v>50</v>
      </c>
    </row>
    <row r="2" spans="1:8" x14ac:dyDescent="0.25">
      <c r="A2" s="1"/>
      <c r="B2" s="1"/>
      <c r="C2" s="1"/>
      <c r="D2" s="1" t="s">
        <v>51</v>
      </c>
      <c r="E2" s="1"/>
      <c r="F2" s="1"/>
      <c r="G2" s="1"/>
      <c r="H2" s="1" t="s">
        <v>52</v>
      </c>
    </row>
    <row r="3" spans="1:8" x14ac:dyDescent="0.25">
      <c r="A3" s="1"/>
      <c r="B3" s="1"/>
      <c r="C3" s="1"/>
      <c r="D3" s="1" t="s">
        <v>53</v>
      </c>
      <c r="E3" s="1"/>
      <c r="F3" s="1"/>
      <c r="G3" s="1"/>
      <c r="H3" s="1" t="s">
        <v>54</v>
      </c>
    </row>
    <row r="4" spans="1:8" x14ac:dyDescent="0.25">
      <c r="A4" s="1"/>
      <c r="B4" s="1"/>
      <c r="C4" s="1"/>
      <c r="D4" s="1" t="s">
        <v>55</v>
      </c>
      <c r="E4" s="1"/>
      <c r="F4" s="1"/>
      <c r="G4" s="1"/>
      <c r="H4" s="1" t="s">
        <v>56</v>
      </c>
    </row>
    <row r="5" spans="1:8" x14ac:dyDescent="0.25">
      <c r="A5" s="1"/>
      <c r="B5" s="1"/>
      <c r="C5" s="1"/>
      <c r="D5" s="1" t="s">
        <v>57</v>
      </c>
      <c r="E5" s="1"/>
      <c r="F5" s="1"/>
      <c r="G5" s="1"/>
      <c r="H5" s="1" t="s">
        <v>58</v>
      </c>
    </row>
    <row r="6" spans="1:8" x14ac:dyDescent="0.25">
      <c r="A6" s="1"/>
      <c r="B6" s="1"/>
      <c r="C6" s="1"/>
      <c r="D6" s="1" t="s">
        <v>59</v>
      </c>
      <c r="E6" s="1"/>
      <c r="F6" s="1"/>
      <c r="G6" s="1"/>
      <c r="H6" s="1" t="s">
        <v>60</v>
      </c>
    </row>
    <row r="7" spans="1:8" x14ac:dyDescent="0.25">
      <c r="A7" s="1"/>
      <c r="B7" s="1"/>
      <c r="C7" s="1"/>
      <c r="D7" s="1" t="s">
        <v>61</v>
      </c>
      <c r="E7" s="1"/>
      <c r="F7" s="1"/>
      <c r="G7" s="1"/>
      <c r="H7" s="1" t="s">
        <v>62</v>
      </c>
    </row>
    <row r="8" spans="1:8" x14ac:dyDescent="0.25">
      <c r="A8" s="1"/>
      <c r="B8" s="1"/>
      <c r="C8" s="1"/>
      <c r="D8" s="1" t="s">
        <v>63</v>
      </c>
      <c r="E8" s="1"/>
      <c r="F8" s="1"/>
      <c r="G8" s="1"/>
      <c r="H8" s="1" t="s">
        <v>64</v>
      </c>
    </row>
    <row r="9" spans="1:8" x14ac:dyDescent="0.25">
      <c r="A9" s="1"/>
      <c r="B9" s="1"/>
      <c r="C9" s="1"/>
      <c r="D9" s="1" t="s">
        <v>65</v>
      </c>
      <c r="E9" s="1"/>
      <c r="F9" s="1"/>
      <c r="G9" s="1"/>
      <c r="H9" s="1" t="s">
        <v>66</v>
      </c>
    </row>
    <row r="10" spans="1:8" x14ac:dyDescent="0.25">
      <c r="A10" s="1"/>
      <c r="B10" s="1"/>
      <c r="C10" s="1"/>
      <c r="D10" s="1" t="s">
        <v>67</v>
      </c>
      <c r="E10" s="1"/>
      <c r="F10" s="1"/>
      <c r="G10" s="1"/>
      <c r="H10" s="1" t="s">
        <v>68</v>
      </c>
    </row>
    <row r="11" spans="1:8" x14ac:dyDescent="0.25">
      <c r="A11" s="1"/>
      <c r="B11" s="1"/>
      <c r="C11" s="1"/>
      <c r="D11" s="1" t="s">
        <v>69</v>
      </c>
      <c r="E11" s="1"/>
      <c r="F11" s="1"/>
      <c r="G11" s="1"/>
      <c r="H11" s="1" t="s">
        <v>70</v>
      </c>
    </row>
    <row r="12" spans="1:8" x14ac:dyDescent="0.25">
      <c r="A12" s="1"/>
      <c r="B12" s="1"/>
      <c r="C12" s="1"/>
      <c r="D12" s="1" t="s">
        <v>71</v>
      </c>
      <c r="E12" s="1"/>
      <c r="F12" s="1"/>
      <c r="G12" s="1"/>
      <c r="H12" s="1" t="s">
        <v>72</v>
      </c>
    </row>
    <row r="13" spans="1:8" x14ac:dyDescent="0.25">
      <c r="A13" s="1"/>
      <c r="B13" s="1"/>
      <c r="C13" s="1"/>
      <c r="D13" s="1" t="s">
        <v>73</v>
      </c>
      <c r="E13" s="1"/>
      <c r="F13" s="1"/>
      <c r="G13" s="1"/>
      <c r="H13" s="1" t="s">
        <v>74</v>
      </c>
    </row>
    <row r="14" spans="1:8" x14ac:dyDescent="0.25">
      <c r="A14" s="1"/>
      <c r="B14" s="1"/>
      <c r="C14" s="1"/>
      <c r="D14" s="1" t="s">
        <v>75</v>
      </c>
      <c r="E14" s="1"/>
      <c r="F14" s="1"/>
      <c r="G14" s="1"/>
      <c r="H14" s="1" t="s">
        <v>76</v>
      </c>
    </row>
    <row r="15" spans="1:8" x14ac:dyDescent="0.25">
      <c r="A15" s="1"/>
      <c r="B15" s="1"/>
      <c r="C15" s="1"/>
      <c r="D15" s="1" t="s">
        <v>77</v>
      </c>
      <c r="E15" s="1"/>
      <c r="F15" s="1"/>
      <c r="G15" s="1"/>
      <c r="H15" s="1" t="s">
        <v>78</v>
      </c>
    </row>
    <row r="16" spans="1:8" x14ac:dyDescent="0.25">
      <c r="A16" s="1"/>
      <c r="B16" s="1"/>
      <c r="C16" s="1"/>
      <c r="D16" s="1" t="s">
        <v>79</v>
      </c>
      <c r="E16" s="1"/>
      <c r="F16" s="1"/>
      <c r="G16" s="1"/>
      <c r="H16" s="1" t="s">
        <v>80</v>
      </c>
    </row>
    <row r="17" spans="4:8" x14ac:dyDescent="0.25">
      <c r="D17" s="1" t="s">
        <v>81</v>
      </c>
      <c r="E17" s="1"/>
      <c r="F17" s="1"/>
      <c r="G17" s="1"/>
      <c r="H17" s="1" t="s">
        <v>82</v>
      </c>
    </row>
    <row r="18" spans="4:8" x14ac:dyDescent="0.25">
      <c r="D18" s="1" t="s">
        <v>83</v>
      </c>
      <c r="E18" s="1"/>
      <c r="F18" s="1"/>
      <c r="G18" s="1"/>
      <c r="H18" s="1" t="s">
        <v>84</v>
      </c>
    </row>
    <row r="19" spans="4:8" x14ac:dyDescent="0.25">
      <c r="D19" s="1"/>
      <c r="E19" s="1"/>
      <c r="F19" s="1"/>
      <c r="G19" s="1"/>
      <c r="H19" s="1" t="s">
        <v>85</v>
      </c>
    </row>
    <row r="20" spans="4:8" x14ac:dyDescent="0.25">
      <c r="D20" s="1"/>
      <c r="E20" s="1"/>
      <c r="F20" s="1"/>
      <c r="G20" s="1"/>
      <c r="H20" s="1" t="s">
        <v>86</v>
      </c>
    </row>
    <row r="21" spans="4:8" x14ac:dyDescent="0.25">
      <c r="D21" s="1"/>
      <c r="E21" s="1"/>
      <c r="F21" s="1"/>
      <c r="G21" s="1"/>
      <c r="H21" s="1" t="s">
        <v>87</v>
      </c>
    </row>
    <row r="22" spans="4:8" x14ac:dyDescent="0.25">
      <c r="D22" s="1"/>
      <c r="E22" s="1"/>
      <c r="F22" s="1"/>
      <c r="G22" s="1"/>
      <c r="H22" s="1" t="s">
        <v>88</v>
      </c>
    </row>
    <row r="23" spans="4:8" x14ac:dyDescent="0.25">
      <c r="D23" s="1"/>
      <c r="E23" s="1"/>
      <c r="F23" s="1"/>
      <c r="G23" s="1"/>
      <c r="H23" s="1" t="s">
        <v>89</v>
      </c>
    </row>
    <row r="24" spans="4:8" x14ac:dyDescent="0.25">
      <c r="D24" s="1"/>
      <c r="E24" s="1"/>
      <c r="F24" s="1"/>
      <c r="G24" s="1"/>
      <c r="H24" s="1" t="s">
        <v>90</v>
      </c>
    </row>
    <row r="25" spans="4:8" x14ac:dyDescent="0.25">
      <c r="D25" s="1"/>
      <c r="E25" s="1"/>
      <c r="F25" s="1"/>
      <c r="G25" s="1"/>
      <c r="H25" s="1" t="s">
        <v>91</v>
      </c>
    </row>
    <row r="26" spans="4:8" x14ac:dyDescent="0.25">
      <c r="D26" s="1"/>
      <c r="E26" s="1"/>
      <c r="F26" s="1"/>
      <c r="G26" s="1"/>
      <c r="H26" s="1" t="s">
        <v>92</v>
      </c>
    </row>
  </sheetData>
  <sortState xmlns:xlrd2="http://schemas.microsoft.com/office/spreadsheetml/2017/richdata2" ref="D2:D15">
    <sortCondition ref="D2:D15"/>
  </sortState>
  <phoneticPr fontId="2" type="noConversion"/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FY23 Budget</vt:lpstr>
      <vt:lpstr>FY22 Budget</vt:lpstr>
      <vt:lpstr>CoA - DO NOT ERASE</vt:lpstr>
      <vt:lpstr>Account_Code</vt:lpstr>
      <vt:lpstr>Payment_Type</vt:lpstr>
    </vt:vector>
  </TitlesOfParts>
  <Manager/>
  <Company>Texas Christian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sw-jmallory</dc:creator>
  <cp:keywords/>
  <dc:description/>
  <cp:lastModifiedBy>Court Putnam</cp:lastModifiedBy>
  <cp:revision/>
  <cp:lastPrinted>2021-03-19T17:00:04Z</cp:lastPrinted>
  <dcterms:created xsi:type="dcterms:W3CDTF">2009-02-24T21:21:16Z</dcterms:created>
  <dcterms:modified xsi:type="dcterms:W3CDTF">2022-03-14T13:57:28Z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0x010100EFF2B1E44160944C87E48B47BCB68C88</vt:lpwstr>
  </property>
</Properties>
</file>